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85C7006D9BDE5B/ドキュメント/"/>
    </mc:Choice>
  </mc:AlternateContent>
  <xr:revisionPtr revIDLastSave="0" documentId="8_{5B3FBF64-6AC1-42D7-8E54-45E84867EC4D}" xr6:coauthVersionLast="47" xr6:coauthVersionMax="47" xr10:uidLastSave="{00000000-0000-0000-0000-000000000000}"/>
  <bookViews>
    <workbookView xWindow="-98" yWindow="-98" windowWidth="13695" windowHeight="8595" activeTab="3" xr2:uid="{00000000-000D-0000-FFFF-FFFF00000000}"/>
  </bookViews>
  <sheets>
    <sheet name="集計表" sheetId="4" r:id="rId1"/>
    <sheet name="３年以下申込書" sheetId="2" r:id="rId2"/>
    <sheet name="２年以下申込書" sheetId="8" r:id="rId3"/>
    <sheet name="１年以下・未就学児申込書" sheetId="9" r:id="rId4"/>
    <sheet name="リスト" sheetId="10" r:id="rId5"/>
  </sheets>
  <definedNames>
    <definedName name="_xlnm.Print_Area" localSheetId="3">'１年以下・未就学児申込書'!$A$1:$F$22</definedName>
    <definedName name="_xlnm.Print_Area" localSheetId="2">'２年以下申込書'!$A$1:$F$21</definedName>
    <definedName name="_xlnm.Print_Area" localSheetId="1">'３年以下申込書'!$A$1:$F$21</definedName>
    <definedName name="_xlnm.Print_Area" localSheetId="0">集計表!$A$1:$D$24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G22" i="9"/>
  <c r="G21" i="9"/>
  <c r="G20" i="9"/>
  <c r="G19" i="9"/>
  <c r="G18" i="9"/>
  <c r="G15" i="9"/>
  <c r="G14" i="9"/>
  <c r="G13" i="9"/>
  <c r="G12" i="9"/>
  <c r="G11" i="9"/>
  <c r="G8" i="9"/>
  <c r="G7" i="9"/>
  <c r="G6" i="9"/>
  <c r="G5" i="9"/>
  <c r="G4" i="9"/>
  <c r="G18" i="8"/>
  <c r="G17" i="8"/>
  <c r="G16" i="8"/>
  <c r="G15" i="8"/>
  <c r="G14" i="8"/>
  <c r="G8" i="8"/>
  <c r="G7" i="8"/>
  <c r="G6" i="8"/>
  <c r="G5" i="8"/>
  <c r="G4" i="8"/>
  <c r="G18" i="2"/>
  <c r="G17" i="2"/>
  <c r="G16" i="2"/>
  <c r="G15" i="2"/>
  <c r="G14" i="2"/>
  <c r="G5" i="2"/>
  <c r="G6" i="2"/>
  <c r="G7" i="2"/>
  <c r="G8" i="2"/>
  <c r="G4" i="2"/>
  <c r="G17" i="9"/>
  <c r="D16" i="4"/>
  <c r="K45" i="10"/>
  <c r="K46" i="10"/>
  <c r="K47" i="10"/>
  <c r="K48" i="10"/>
  <c r="K44" i="10"/>
  <c r="K35" i="10"/>
  <c r="K36" i="10"/>
  <c r="K37" i="10"/>
  <c r="K38" i="10"/>
  <c r="K40" i="10"/>
  <c r="K41" i="10"/>
  <c r="K42" i="10"/>
  <c r="K43" i="10"/>
  <c r="K39" i="10"/>
  <c r="K34" i="10"/>
  <c r="K27" i="10"/>
  <c r="K28" i="10"/>
  <c r="K29" i="10"/>
  <c r="K30" i="10"/>
  <c r="K31" i="10"/>
  <c r="K32" i="10"/>
  <c r="K33" i="10"/>
  <c r="K26" i="10"/>
  <c r="K19" i="10"/>
  <c r="K20" i="10"/>
  <c r="K21" i="10"/>
  <c r="K22" i="10"/>
  <c r="K23" i="10"/>
  <c r="K24" i="10"/>
  <c r="K25" i="10"/>
  <c r="K18" i="10"/>
  <c r="K11" i="10"/>
  <c r="K12" i="10"/>
  <c r="K13" i="10"/>
  <c r="K14" i="10"/>
  <c r="K15" i="10"/>
  <c r="K16" i="10"/>
  <c r="K17" i="10"/>
  <c r="K10" i="10"/>
  <c r="K4" i="10"/>
  <c r="K5" i="10"/>
  <c r="K6" i="10"/>
  <c r="K7" i="10"/>
  <c r="K8" i="10"/>
  <c r="K9" i="10"/>
  <c r="K3" i="10"/>
  <c r="K2" i="10"/>
  <c r="I2" i="4"/>
  <c r="K2" i="4"/>
  <c r="A1" i="4"/>
  <c r="A1" i="8" s="1"/>
  <c r="D4" i="4"/>
  <c r="J2" i="4" s="1"/>
  <c r="A45" i="10"/>
  <c r="A46" i="10"/>
  <c r="A47" i="10"/>
  <c r="A48" i="10"/>
  <c r="A44" i="10"/>
  <c r="A40" i="10"/>
  <c r="A41" i="10"/>
  <c r="A42" i="10"/>
  <c r="A43" i="10"/>
  <c r="A39" i="10"/>
  <c r="A35" i="10"/>
  <c r="A36" i="10"/>
  <c r="A37" i="10"/>
  <c r="A38" i="10"/>
  <c r="A34" i="10"/>
  <c r="A27" i="10"/>
  <c r="A28" i="10"/>
  <c r="A29" i="10"/>
  <c r="A30" i="10"/>
  <c r="A31" i="10"/>
  <c r="A32" i="10"/>
  <c r="A33" i="10"/>
  <c r="A26" i="10"/>
  <c r="A19" i="10"/>
  <c r="A20" i="10"/>
  <c r="A21" i="10"/>
  <c r="A22" i="10"/>
  <c r="A23" i="10"/>
  <c r="A24" i="10"/>
  <c r="A25" i="10"/>
  <c r="A18" i="10"/>
  <c r="A11" i="10"/>
  <c r="A12" i="10"/>
  <c r="A13" i="10"/>
  <c r="A14" i="10"/>
  <c r="A15" i="10"/>
  <c r="A16" i="10"/>
  <c r="A17" i="10"/>
  <c r="A10" i="10"/>
  <c r="A3" i="10"/>
  <c r="A4" i="10"/>
  <c r="A5" i="10"/>
  <c r="A6" i="10"/>
  <c r="A7" i="10"/>
  <c r="A8" i="10"/>
  <c r="A9" i="10"/>
  <c r="A2" i="10"/>
  <c r="D3" i="10"/>
  <c r="N3" i="10" s="1" a="1"/>
  <c r="N3" i="10" s="1"/>
  <c r="D4" i="10"/>
  <c r="N4" i="10" s="1" a="1"/>
  <c r="N4" i="10" s="1"/>
  <c r="D5" i="10"/>
  <c r="N5" i="10" s="1" a="1"/>
  <c r="N5" i="10" s="1"/>
  <c r="D6" i="10"/>
  <c r="N6" i="10" s="1" a="1"/>
  <c r="N6" i="10" s="1"/>
  <c r="D7" i="10"/>
  <c r="N7" i="10" s="1" a="1"/>
  <c r="N7" i="10" s="1"/>
  <c r="D8" i="10"/>
  <c r="N8" i="10" s="1" a="1"/>
  <c r="N8" i="10" s="1"/>
  <c r="D9" i="10"/>
  <c r="N9" i="10" s="1" a="1"/>
  <c r="N9" i="10" s="1"/>
  <c r="D10" i="10"/>
  <c r="N10" i="10" s="1" a="1"/>
  <c r="N10" i="10" s="1"/>
  <c r="D11" i="10"/>
  <c r="N11" i="10" s="1" a="1"/>
  <c r="N11" i="10" s="1"/>
  <c r="D12" i="10"/>
  <c r="N12" i="10" s="1" a="1"/>
  <c r="N12" i="10" s="1"/>
  <c r="D13" i="10"/>
  <c r="N13" i="10" s="1" a="1"/>
  <c r="N13" i="10" s="1"/>
  <c r="D14" i="10"/>
  <c r="N14" i="10" s="1" a="1"/>
  <c r="N14" i="10" s="1"/>
  <c r="D15" i="10"/>
  <c r="N15" i="10" s="1" a="1"/>
  <c r="N15" i="10" s="1"/>
  <c r="D16" i="10"/>
  <c r="N16" i="10" s="1" a="1"/>
  <c r="N16" i="10" s="1"/>
  <c r="D17" i="10"/>
  <c r="D18" i="10"/>
  <c r="N18" i="10" s="1" a="1"/>
  <c r="N18" i="10" s="1"/>
  <c r="D19" i="10"/>
  <c r="N19" i="10" s="1" a="1"/>
  <c r="N19" i="10" s="1"/>
  <c r="D20" i="10"/>
  <c r="N20" i="10" s="1" a="1"/>
  <c r="N20" i="10" s="1"/>
  <c r="D21" i="10"/>
  <c r="N21" i="10" s="1" a="1"/>
  <c r="N21" i="10" s="1"/>
  <c r="D22" i="10"/>
  <c r="N22" i="10" s="1" a="1"/>
  <c r="N22" i="10" s="1"/>
  <c r="D23" i="10"/>
  <c r="N23" i="10" s="1" a="1"/>
  <c r="N23" i="10" s="1"/>
  <c r="D24" i="10"/>
  <c r="N24" i="10" s="1" a="1"/>
  <c r="N24" i="10" s="1"/>
  <c r="D25" i="10"/>
  <c r="N25" i="10" s="1" a="1"/>
  <c r="N25" i="10" s="1"/>
  <c r="D26" i="10"/>
  <c r="N26" i="10" s="1" a="1"/>
  <c r="N26" i="10" s="1"/>
  <c r="D27" i="10"/>
  <c r="N27" i="10" s="1" a="1"/>
  <c r="N27" i="10" s="1"/>
  <c r="D28" i="10"/>
  <c r="N28" i="10" s="1" a="1"/>
  <c r="N28" i="10" s="1"/>
  <c r="D29" i="10"/>
  <c r="D30" i="10"/>
  <c r="N30" i="10" s="1" a="1"/>
  <c r="N30" i="10" s="1"/>
  <c r="D31" i="10"/>
  <c r="N31" i="10" s="1" a="1"/>
  <c r="N31" i="10" s="1"/>
  <c r="D32" i="10"/>
  <c r="N32" i="10" s="1" a="1"/>
  <c r="N32" i="10" s="1"/>
  <c r="D33" i="10"/>
  <c r="N33" i="10" s="1" a="1"/>
  <c r="N33" i="10" s="1"/>
  <c r="D34" i="10"/>
  <c r="N34" i="10" s="1" a="1"/>
  <c r="N34" i="10" s="1"/>
  <c r="D35" i="10"/>
  <c r="N35" i="10" s="1" a="1"/>
  <c r="N35" i="10" s="1"/>
  <c r="D36" i="10"/>
  <c r="N36" i="10" s="1" a="1"/>
  <c r="N36" i="10" s="1"/>
  <c r="D37" i="10"/>
  <c r="N37" i="10" s="1" a="1"/>
  <c r="N37" i="10" s="1"/>
  <c r="D38" i="10"/>
  <c r="N38" i="10" s="1" a="1"/>
  <c r="N38" i="10" s="1"/>
  <c r="D39" i="10"/>
  <c r="N39" i="10" s="1" a="1"/>
  <c r="N39" i="10" s="1"/>
  <c r="D40" i="10"/>
  <c r="N40" i="10" s="1" a="1"/>
  <c r="N40" i="10" s="1"/>
  <c r="D41" i="10"/>
  <c r="N41" i="10" s="1" a="1"/>
  <c r="N41" i="10" s="1"/>
  <c r="D42" i="10"/>
  <c r="N42" i="10" s="1" a="1"/>
  <c r="N42" i="10" s="1"/>
  <c r="D43" i="10"/>
  <c r="N43" i="10" s="1" a="1"/>
  <c r="N43" i="10" s="1"/>
  <c r="D44" i="10"/>
  <c r="N44" i="10" s="1" a="1"/>
  <c r="N44" i="10" s="1"/>
  <c r="D45" i="10"/>
  <c r="N45" i="10" s="1" a="1"/>
  <c r="N45" i="10" s="1"/>
  <c r="D46" i="10"/>
  <c r="N46" i="10" s="1" a="1"/>
  <c r="N46" i="10" s="1"/>
  <c r="D47" i="10"/>
  <c r="N47" i="10" s="1" a="1"/>
  <c r="N47" i="10" s="1"/>
  <c r="D48" i="10"/>
  <c r="N48" i="10" s="1" a="1"/>
  <c r="N48" i="10" s="1"/>
  <c r="D2" i="10"/>
  <c r="N2" i="10" s="1" a="1"/>
  <c r="N2" i="10" s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2" i="10"/>
  <c r="E33" i="10"/>
  <c r="O33" i="10" s="1" a="1"/>
  <c r="O33" i="10" s="1"/>
  <c r="F33" i="10"/>
  <c r="G33" i="10"/>
  <c r="H33" i="10"/>
  <c r="E34" i="10"/>
  <c r="F34" i="10"/>
  <c r="L34" i="10" s="1" a="1"/>
  <c r="L34" i="10" s="1"/>
  <c r="G34" i="10"/>
  <c r="M34" i="10" s="1" a="1"/>
  <c r="M34" i="10" s="1"/>
  <c r="H34" i="10"/>
  <c r="O34" i="10" a="1"/>
  <c r="O34" i="10" s="1"/>
  <c r="E35" i="10"/>
  <c r="O35" i="10" s="1" a="1"/>
  <c r="O35" i="10" s="1"/>
  <c r="F35" i="10"/>
  <c r="L35" i="10" s="1" a="1"/>
  <c r="L35" i="10" s="1"/>
  <c r="G35" i="10"/>
  <c r="M35" i="10" s="1" a="1"/>
  <c r="M35" i="10" s="1"/>
  <c r="H35" i="10"/>
  <c r="E36" i="10"/>
  <c r="O36" i="10" s="1" a="1"/>
  <c r="O36" i="10" s="1"/>
  <c r="F36" i="10"/>
  <c r="L36" i="10" s="1" a="1"/>
  <c r="L36" i="10" s="1"/>
  <c r="G36" i="10"/>
  <c r="M36" i="10" s="1" a="1"/>
  <c r="M36" i="10" s="1"/>
  <c r="H36" i="10"/>
  <c r="E37" i="10"/>
  <c r="O37" i="10" s="1" a="1"/>
  <c r="O37" i="10" s="1"/>
  <c r="F37" i="10"/>
  <c r="L37" i="10" s="1" a="1"/>
  <c r="L37" i="10" s="1"/>
  <c r="G37" i="10"/>
  <c r="M37" i="10" s="1" a="1"/>
  <c r="M37" i="10" s="1"/>
  <c r="H37" i="10"/>
  <c r="E38" i="10"/>
  <c r="O38" i="10" s="1" a="1"/>
  <c r="O38" i="10" s="1"/>
  <c r="F38" i="10"/>
  <c r="L38" i="10" s="1" a="1"/>
  <c r="L38" i="10" s="1"/>
  <c r="G38" i="10"/>
  <c r="M38" i="10" s="1" a="1"/>
  <c r="M38" i="10" s="1"/>
  <c r="H38" i="10"/>
  <c r="E39" i="10"/>
  <c r="F39" i="10"/>
  <c r="L39" i="10" s="1" a="1"/>
  <c r="L39" i="10" s="1"/>
  <c r="G39" i="10"/>
  <c r="M39" i="10" s="1" a="1"/>
  <c r="M39" i="10" s="1"/>
  <c r="H39" i="10"/>
  <c r="O39" i="10" a="1"/>
  <c r="O39" i="10" s="1"/>
  <c r="E40" i="10"/>
  <c r="O40" i="10" s="1" a="1"/>
  <c r="O40" i="10" s="1"/>
  <c r="F40" i="10"/>
  <c r="L40" i="10" s="1" a="1"/>
  <c r="L40" i="10" s="1"/>
  <c r="G40" i="10"/>
  <c r="M40" i="10" s="1" a="1"/>
  <c r="M40" i="10" s="1"/>
  <c r="H40" i="10"/>
  <c r="E41" i="10"/>
  <c r="O41" i="10" s="1" a="1"/>
  <c r="O41" i="10" s="1"/>
  <c r="F41" i="10"/>
  <c r="L41" i="10" s="1" a="1"/>
  <c r="L41" i="10" s="1"/>
  <c r="G41" i="10"/>
  <c r="M41" i="10" s="1" a="1"/>
  <c r="M41" i="10" s="1"/>
  <c r="H41" i="10"/>
  <c r="H48" i="10"/>
  <c r="H47" i="10"/>
  <c r="H46" i="10"/>
  <c r="H45" i="10"/>
  <c r="H44" i="10"/>
  <c r="H43" i="10"/>
  <c r="H42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X2" i="4"/>
  <c r="W2" i="4"/>
  <c r="V2" i="4"/>
  <c r="L2" i="4"/>
  <c r="H2" i="4"/>
  <c r="G2" i="4"/>
  <c r="E44" i="10"/>
  <c r="O44" i="10" s="1" a="1"/>
  <c r="O44" i="10" s="1"/>
  <c r="F44" i="10"/>
  <c r="L44" i="10" s="1" a="1"/>
  <c r="L44" i="10" s="1"/>
  <c r="G44" i="10"/>
  <c r="M44" i="10" s="1" a="1"/>
  <c r="M44" i="10" s="1"/>
  <c r="E45" i="10"/>
  <c r="O45" i="10" s="1" a="1"/>
  <c r="O45" i="10" s="1"/>
  <c r="F45" i="10"/>
  <c r="L45" i="10" s="1" a="1"/>
  <c r="L45" i="10" s="1"/>
  <c r="G45" i="10"/>
  <c r="M45" i="10" s="1" a="1"/>
  <c r="M45" i="10" s="1"/>
  <c r="E46" i="10"/>
  <c r="O46" i="10" s="1" a="1"/>
  <c r="O46" i="10" s="1"/>
  <c r="F46" i="10"/>
  <c r="L46" i="10" s="1" a="1"/>
  <c r="L46" i="10" s="1"/>
  <c r="G46" i="10"/>
  <c r="M46" i="10" s="1" a="1"/>
  <c r="M46" i="10" s="1"/>
  <c r="E47" i="10"/>
  <c r="O47" i="10" s="1" a="1"/>
  <c r="O47" i="10" s="1"/>
  <c r="F47" i="10"/>
  <c r="L47" i="10" s="1" a="1"/>
  <c r="L47" i="10" s="1"/>
  <c r="G47" i="10"/>
  <c r="M47" i="10" s="1" a="1"/>
  <c r="M47" i="10" s="1"/>
  <c r="E48" i="10"/>
  <c r="O48" i="10" s="1" a="1"/>
  <c r="O48" i="10" s="1"/>
  <c r="F48" i="10"/>
  <c r="L48" i="10" s="1" a="1"/>
  <c r="L48" i="10" s="1"/>
  <c r="G48" i="10"/>
  <c r="M48" i="10" s="1" a="1"/>
  <c r="M48" i="10" s="1"/>
  <c r="E42" i="10"/>
  <c r="O42" i="10" s="1" a="1"/>
  <c r="O42" i="10" s="1"/>
  <c r="F42" i="10"/>
  <c r="L42" i="10" s="1" a="1"/>
  <c r="L42" i="10" s="1"/>
  <c r="G42" i="10"/>
  <c r="M42" i="10" s="1" a="1"/>
  <c r="M42" i="10" s="1"/>
  <c r="E43" i="10"/>
  <c r="O43" i="10" s="1" a="1"/>
  <c r="O43" i="10" s="1"/>
  <c r="F43" i="10"/>
  <c r="L43" i="10" s="1" a="1"/>
  <c r="L43" i="10" s="1"/>
  <c r="G43" i="10"/>
  <c r="M43" i="10" s="1" a="1"/>
  <c r="M43" i="10" s="1"/>
  <c r="E18" i="10"/>
  <c r="O18" i="10" s="1" a="1"/>
  <c r="O18" i="10" s="1"/>
  <c r="F18" i="10"/>
  <c r="L18" i="10" s="1" a="1"/>
  <c r="L18" i="10" s="1"/>
  <c r="G18" i="10"/>
  <c r="M18" i="10" s="1" a="1"/>
  <c r="M18" i="10" s="1"/>
  <c r="E19" i="10"/>
  <c r="O19" i="10" s="1" a="1"/>
  <c r="O19" i="10" s="1"/>
  <c r="F19" i="10"/>
  <c r="L19" i="10" s="1" a="1"/>
  <c r="L19" i="10" s="1"/>
  <c r="G19" i="10"/>
  <c r="M19" i="10" s="1" a="1"/>
  <c r="M19" i="10" s="1"/>
  <c r="E20" i="10"/>
  <c r="O20" i="10" s="1" a="1"/>
  <c r="O20" i="10" s="1"/>
  <c r="F20" i="10"/>
  <c r="L20" i="10" s="1" a="1"/>
  <c r="L20" i="10" s="1"/>
  <c r="G20" i="10"/>
  <c r="M20" i="10" s="1" a="1"/>
  <c r="M20" i="10" s="1"/>
  <c r="E21" i="10"/>
  <c r="O21" i="10" s="1" a="1"/>
  <c r="O21" i="10" s="1"/>
  <c r="F21" i="10"/>
  <c r="L21" i="10" s="1" a="1"/>
  <c r="L21" i="10" s="1"/>
  <c r="G21" i="10"/>
  <c r="M21" i="10" s="1" a="1"/>
  <c r="M21" i="10" s="1"/>
  <c r="E22" i="10"/>
  <c r="O22" i="10" s="1" a="1"/>
  <c r="O22" i="10" s="1"/>
  <c r="F22" i="10"/>
  <c r="L22" i="10" s="1" a="1"/>
  <c r="L22" i="10" s="1"/>
  <c r="G22" i="10"/>
  <c r="M22" i="10" s="1" a="1"/>
  <c r="M22" i="10" s="1"/>
  <c r="E23" i="10"/>
  <c r="O23" i="10" s="1" a="1"/>
  <c r="O23" i="10" s="1"/>
  <c r="F23" i="10"/>
  <c r="L23" i="10" s="1" a="1"/>
  <c r="L23" i="10" s="1"/>
  <c r="G23" i="10"/>
  <c r="M23" i="10" s="1" a="1"/>
  <c r="M23" i="10" s="1"/>
  <c r="E24" i="10"/>
  <c r="O24" i="10" s="1" a="1"/>
  <c r="O24" i="10" s="1"/>
  <c r="F24" i="10"/>
  <c r="L24" i="10" s="1" a="1"/>
  <c r="L24" i="10" s="1"/>
  <c r="G24" i="10"/>
  <c r="M24" i="10" s="1" a="1"/>
  <c r="M24" i="10" s="1"/>
  <c r="E25" i="10"/>
  <c r="O25" i="10" s="1" a="1"/>
  <c r="O25" i="10" s="1"/>
  <c r="F25" i="10"/>
  <c r="L25" i="10" s="1" a="1"/>
  <c r="L25" i="10" s="1"/>
  <c r="G25" i="10"/>
  <c r="M25" i="10" s="1" a="1"/>
  <c r="M25" i="10" s="1"/>
  <c r="E26" i="10"/>
  <c r="O26" i="10" s="1" a="1"/>
  <c r="O26" i="10" s="1"/>
  <c r="F26" i="10"/>
  <c r="L26" i="10" s="1" a="1"/>
  <c r="L26" i="10" s="1"/>
  <c r="G26" i="10"/>
  <c r="M26" i="10" s="1" a="1"/>
  <c r="M26" i="10" s="1"/>
  <c r="E27" i="10"/>
  <c r="O27" i="10" s="1" a="1"/>
  <c r="O27" i="10" s="1"/>
  <c r="F27" i="10"/>
  <c r="L27" i="10" s="1" a="1"/>
  <c r="L27" i="10" s="1"/>
  <c r="G27" i="10"/>
  <c r="M27" i="10" s="1" a="1"/>
  <c r="M27" i="10" s="1"/>
  <c r="E28" i="10"/>
  <c r="O28" i="10" s="1" a="1"/>
  <c r="O28" i="10" s="1"/>
  <c r="F28" i="10"/>
  <c r="L28" i="10" s="1" a="1"/>
  <c r="L28" i="10" s="1"/>
  <c r="G28" i="10"/>
  <c r="M28" i="10" s="1" a="1"/>
  <c r="M28" i="10" s="1"/>
  <c r="N29" i="10" a="1"/>
  <c r="N29" i="10" s="1"/>
  <c r="E29" i="10"/>
  <c r="O29" i="10" s="1" a="1"/>
  <c r="O29" i="10" s="1"/>
  <c r="F29" i="10"/>
  <c r="L29" i="10" s="1" a="1"/>
  <c r="L29" i="10" s="1"/>
  <c r="G29" i="10"/>
  <c r="M29" i="10" s="1" a="1"/>
  <c r="M29" i="10" s="1"/>
  <c r="E30" i="10"/>
  <c r="O30" i="10" s="1" a="1"/>
  <c r="O30" i="10" s="1"/>
  <c r="F30" i="10"/>
  <c r="L30" i="10" s="1" a="1"/>
  <c r="L30" i="10" s="1"/>
  <c r="G30" i="10"/>
  <c r="M30" i="10" s="1" a="1"/>
  <c r="M30" i="10" s="1"/>
  <c r="E31" i="10"/>
  <c r="O31" i="10" s="1" a="1"/>
  <c r="O31" i="10" s="1"/>
  <c r="F31" i="10"/>
  <c r="L31" i="10" s="1" a="1"/>
  <c r="L31" i="10" s="1"/>
  <c r="G31" i="10"/>
  <c r="M31" i="10" s="1" a="1"/>
  <c r="M31" i="10" s="1"/>
  <c r="E32" i="10"/>
  <c r="O32" i="10" s="1" a="1"/>
  <c r="O32" i="10" s="1"/>
  <c r="G32" i="10"/>
  <c r="M32" i="10" s="1" a="1"/>
  <c r="M32" i="10" s="1"/>
  <c r="F32" i="10"/>
  <c r="L32" i="10" s="1" a="1"/>
  <c r="L32" i="10" s="1"/>
  <c r="E16" i="10"/>
  <c r="O16" i="10" s="1" a="1"/>
  <c r="O16" i="10" s="1"/>
  <c r="F16" i="10"/>
  <c r="L16" i="10" s="1" a="1"/>
  <c r="L16" i="10" s="1"/>
  <c r="G16" i="10"/>
  <c r="M16" i="10" s="1" a="1"/>
  <c r="M16" i="10" s="1"/>
  <c r="N17" i="10" a="1"/>
  <c r="N17" i="10" s="1"/>
  <c r="E17" i="10"/>
  <c r="O17" i="10" s="1" a="1"/>
  <c r="O17" i="10" s="1"/>
  <c r="F17" i="10"/>
  <c r="L17" i="10" s="1" a="1"/>
  <c r="L17" i="10" s="1"/>
  <c r="G17" i="10"/>
  <c r="M17" i="10" s="1" a="1"/>
  <c r="M17" i="10" s="1"/>
  <c r="G15" i="10"/>
  <c r="M15" i="10" s="1" a="1"/>
  <c r="M15" i="10" s="1"/>
  <c r="F15" i="10"/>
  <c r="L15" i="10" s="1" a="1"/>
  <c r="L15" i="10" s="1"/>
  <c r="E15" i="10"/>
  <c r="O15" i="10" s="1" a="1"/>
  <c r="O15" i="10" s="1"/>
  <c r="G14" i="10"/>
  <c r="M14" i="10" s="1" a="1"/>
  <c r="M14" i="10" s="1"/>
  <c r="F14" i="10"/>
  <c r="L14" i="10" s="1" a="1"/>
  <c r="L14" i="10" s="1"/>
  <c r="E14" i="10"/>
  <c r="O14" i="10" s="1" a="1"/>
  <c r="O14" i="10" s="1"/>
  <c r="G13" i="10"/>
  <c r="M13" i="10" s="1" a="1"/>
  <c r="M13" i="10" s="1"/>
  <c r="F13" i="10"/>
  <c r="L13" i="10" s="1" a="1"/>
  <c r="L13" i="10" s="1"/>
  <c r="E13" i="10"/>
  <c r="O13" i="10" s="1" a="1"/>
  <c r="O13" i="10" s="1"/>
  <c r="G12" i="10"/>
  <c r="M12" i="10" s="1" a="1"/>
  <c r="M12" i="10" s="1"/>
  <c r="F12" i="10"/>
  <c r="L12" i="10" s="1" a="1"/>
  <c r="L12" i="10" s="1"/>
  <c r="E12" i="10"/>
  <c r="O12" i="10" s="1" a="1"/>
  <c r="O12" i="10" s="1"/>
  <c r="G11" i="10"/>
  <c r="M11" i="10" s="1" a="1"/>
  <c r="M11" i="10" s="1"/>
  <c r="F11" i="10"/>
  <c r="L11" i="10" s="1" a="1"/>
  <c r="L11" i="10" s="1"/>
  <c r="E11" i="10"/>
  <c r="O11" i="10" s="1" a="1"/>
  <c r="O11" i="10" s="1"/>
  <c r="G10" i="10"/>
  <c r="M10" i="10" s="1" a="1"/>
  <c r="M10" i="10" s="1"/>
  <c r="F10" i="10"/>
  <c r="L10" i="10" s="1" a="1"/>
  <c r="L10" i="10" s="1"/>
  <c r="E10" i="10"/>
  <c r="O10" i="10" s="1" a="1"/>
  <c r="O10" i="10" s="1"/>
  <c r="G2" i="10"/>
  <c r="M2" i="10" s="1" a="1"/>
  <c r="M2" i="10" s="1"/>
  <c r="G3" i="10"/>
  <c r="M3" i="10" s="1" a="1"/>
  <c r="M3" i="10" s="1"/>
  <c r="G4" i="10"/>
  <c r="M4" i="10" s="1" a="1"/>
  <c r="M4" i="10" s="1"/>
  <c r="G5" i="10"/>
  <c r="M5" i="10" s="1" a="1"/>
  <c r="M5" i="10" s="1"/>
  <c r="G6" i="10"/>
  <c r="M6" i="10" s="1" a="1"/>
  <c r="M6" i="10" s="1"/>
  <c r="G7" i="10"/>
  <c r="M7" i="10" s="1" a="1"/>
  <c r="M7" i="10" s="1"/>
  <c r="G8" i="10"/>
  <c r="M8" i="10" s="1" a="1"/>
  <c r="M8" i="10" s="1"/>
  <c r="G9" i="10"/>
  <c r="M9" i="10" s="1" a="1"/>
  <c r="M9" i="10" s="1"/>
  <c r="F3" i="10"/>
  <c r="L3" i="10" s="1" a="1"/>
  <c r="L3" i="10" s="1"/>
  <c r="F4" i="10"/>
  <c r="L4" i="10" s="1" a="1"/>
  <c r="L4" i="10" s="1"/>
  <c r="F5" i="10"/>
  <c r="L5" i="10" s="1" a="1"/>
  <c r="L5" i="10" s="1"/>
  <c r="F6" i="10"/>
  <c r="L6" i="10" s="1" a="1"/>
  <c r="L6" i="10" s="1"/>
  <c r="F7" i="10"/>
  <c r="L7" i="10" s="1" a="1"/>
  <c r="L7" i="10" s="1"/>
  <c r="F8" i="10"/>
  <c r="L8" i="10" s="1" a="1"/>
  <c r="L8" i="10" s="1"/>
  <c r="F9" i="10"/>
  <c r="L9" i="10" s="1" a="1"/>
  <c r="L9" i="10" s="1"/>
  <c r="F2" i="10"/>
  <c r="L2" i="10" s="1" a="1"/>
  <c r="L2" i="10" s="1"/>
  <c r="E3" i="10"/>
  <c r="O3" i="10" s="1" a="1"/>
  <c r="O3" i="10" s="1"/>
  <c r="E4" i="10"/>
  <c r="O4" i="10" s="1" a="1"/>
  <c r="O4" i="10" s="1"/>
  <c r="E5" i="10"/>
  <c r="O5" i="10" s="1" a="1"/>
  <c r="O5" i="10" s="1"/>
  <c r="E6" i="10"/>
  <c r="O6" i="10" s="1" a="1"/>
  <c r="O6" i="10" s="1"/>
  <c r="E7" i="10"/>
  <c r="O7" i="10" s="1" a="1"/>
  <c r="O7" i="10" s="1"/>
  <c r="E8" i="10"/>
  <c r="O8" i="10" s="1" a="1"/>
  <c r="O8" i="10" s="1"/>
  <c r="E9" i="10"/>
  <c r="O9" i="10" s="1" a="1"/>
  <c r="O9" i="10" s="1"/>
  <c r="E2" i="10"/>
  <c r="O2" i="10" s="1" a="1"/>
  <c r="O2" i="10" s="1"/>
  <c r="C16" i="4"/>
  <c r="T2" i="4" s="1"/>
  <c r="S2" i="4"/>
  <c r="C14" i="4"/>
  <c r="R2" i="4" s="1"/>
  <c r="C12" i="4"/>
  <c r="P2" i="4" s="1"/>
  <c r="C13" i="4"/>
  <c r="Q2" i="4" s="1"/>
  <c r="C11" i="4"/>
  <c r="O2" i="4" s="1"/>
  <c r="C10" i="4"/>
  <c r="N2" i="4" s="1"/>
  <c r="A1" i="2" l="1"/>
  <c r="C17" i="4"/>
  <c r="U2" i="4" s="1"/>
  <c r="I41" i="10"/>
  <c r="I30" i="10"/>
  <c r="I20" i="10"/>
  <c r="I4" i="10"/>
  <c r="I45" i="10"/>
  <c r="I40" i="10"/>
  <c r="I34" i="10"/>
  <c r="I29" i="10"/>
  <c r="I24" i="10"/>
  <c r="I18" i="10"/>
  <c r="I13" i="10"/>
  <c r="I8" i="10"/>
  <c r="I48" i="10"/>
  <c r="I42" i="10"/>
  <c r="I37" i="10"/>
  <c r="I32" i="10"/>
  <c r="I26" i="10"/>
  <c r="I21" i="10"/>
  <c r="I16" i="10"/>
  <c r="I10" i="10"/>
  <c r="I5" i="10"/>
  <c r="I46" i="10"/>
  <c r="I36" i="10"/>
  <c r="I25" i="10"/>
  <c r="I14" i="10"/>
  <c r="I9" i="10"/>
  <c r="I2" i="10"/>
  <c r="I44" i="10"/>
  <c r="I38" i="10"/>
  <c r="I33" i="10"/>
  <c r="I28" i="10"/>
  <c r="I22" i="10"/>
  <c r="I17" i="10"/>
  <c r="I12" i="10"/>
  <c r="I6" i="10"/>
  <c r="I47" i="10"/>
  <c r="I43" i="10"/>
  <c r="I39" i="10"/>
  <c r="I35" i="10"/>
  <c r="I31" i="10"/>
  <c r="I27" i="10"/>
  <c r="I23" i="10"/>
  <c r="I19" i="10"/>
  <c r="I15" i="10"/>
  <c r="I11" i="10"/>
  <c r="I7" i="10"/>
  <c r="I3" i="10"/>
  <c r="A1" i="9"/>
  <c r="D11" i="4"/>
  <c r="D12" i="4"/>
  <c r="D13" i="4"/>
  <c r="D14" i="4"/>
  <c r="D15" i="4"/>
  <c r="D17" i="4" s="1"/>
  <c r="D10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<sst xmlns="http://schemas.openxmlformats.org/spreadsheetml/2006/main" count="212" uniqueCount="120">
  <si>
    <t>ランク</t>
    <phoneticPr fontId="1"/>
  </si>
  <si>
    <t>学年</t>
    <rPh sb="0" eb="2">
      <t>ガクネン</t>
    </rPh>
    <phoneticPr fontId="1"/>
  </si>
  <si>
    <t>参加料集計表</t>
    <rPh sb="0" eb="3">
      <t>サンカリョウ</t>
    </rPh>
    <rPh sb="3" eb="6">
      <t>シュウケイヒョウ</t>
    </rPh>
    <phoneticPr fontId="2"/>
  </si>
  <si>
    <t>男子</t>
    <rPh sb="0" eb="2">
      <t>ダンシ</t>
    </rPh>
    <phoneticPr fontId="2"/>
  </si>
  <si>
    <t>シングルス</t>
    <phoneticPr fontId="2"/>
  </si>
  <si>
    <t>人数</t>
    <rPh sb="0" eb="2">
      <t>ニンズウ</t>
    </rPh>
    <phoneticPr fontId="2"/>
  </si>
  <si>
    <t>男女別</t>
    <rPh sb="0" eb="3">
      <t>ダンジョベツ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</si>
  <si>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</si>
  <si>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</si>
  <si>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金　　額</t>
    <rPh sb="0" eb="1">
      <t>キン</t>
    </rPh>
    <rPh sb="3" eb="4">
      <t>ガク</t>
    </rPh>
    <phoneticPr fontId="2"/>
  </si>
  <si>
    <t>チーム名</t>
    <rPh sb="3" eb="4">
      <t>メイ</t>
    </rPh>
    <phoneticPr fontId="2"/>
  </si>
  <si>
    <t>３年生以下</t>
    <phoneticPr fontId="1"/>
  </si>
  <si>
    <t>２年生以下</t>
    <phoneticPr fontId="2"/>
  </si>
  <si>
    <t>１年生以下</t>
    <phoneticPr fontId="2"/>
  </si>
  <si>
    <t>１年生以下</t>
    <phoneticPr fontId="2"/>
  </si>
  <si>
    <t>氏　　名</t>
    <rPh sb="0" eb="1">
      <t>し</t>
    </rPh>
    <rPh sb="3" eb="4">
      <t>めい</t>
    </rPh>
    <phoneticPr fontId="7" type="Hiragana"/>
  </si>
  <si>
    <t>ふりがな</t>
    <phoneticPr fontId="7" type="Hiragana"/>
  </si>
  <si>
    <t>協会登録番号</t>
    <rPh sb="0" eb="2">
      <t>きょうかい</t>
    </rPh>
    <rPh sb="2" eb="4">
      <t>とうろく</t>
    </rPh>
    <rPh sb="4" eb="6">
      <t>ばんごう</t>
    </rPh>
    <phoneticPr fontId="7" type="Hiragana"/>
  </si>
  <si>
    <t>性別</t>
    <rPh sb="0" eb="2">
      <t>セイベツ</t>
    </rPh>
    <phoneticPr fontId="1"/>
  </si>
  <si>
    <t>男</t>
    <rPh sb="0" eb="1">
      <t>おとこ</t>
    </rPh>
    <phoneticPr fontId="7" type="Hiragana"/>
  </si>
  <si>
    <t>女</t>
    <rPh sb="0" eb="1">
      <t>おんな</t>
    </rPh>
    <phoneticPr fontId="7" type="Hiragana"/>
  </si>
  <si>
    <t>ランク</t>
    <phoneticPr fontId="1"/>
  </si>
  <si>
    <t>　３年生以下　　男子シングルスの部</t>
    <phoneticPr fontId="1"/>
  </si>
  <si>
    <t>　３年生以下　　女子シングルスの部</t>
    <rPh sb="8" eb="9">
      <t>オンナ</t>
    </rPh>
    <phoneticPr fontId="1"/>
  </si>
  <si>
    <t>　２年生以下　　男子シングルスの部</t>
    <phoneticPr fontId="1"/>
  </si>
  <si>
    <t>　２年生以下　　女子シングルスの部</t>
    <rPh sb="8" eb="9">
      <t>オンナ</t>
    </rPh>
    <phoneticPr fontId="1"/>
  </si>
  <si>
    <t>　１年生以下　　女子シングルスの部</t>
    <rPh sb="8" eb="9">
      <t>オンナ</t>
    </rPh>
    <phoneticPr fontId="1"/>
  </si>
  <si>
    <t>男子・女子</t>
    <rPh sb="0" eb="2">
      <t>ダンシ</t>
    </rPh>
    <rPh sb="3" eb="5">
      <t>ジョシ</t>
    </rPh>
    <phoneticPr fontId="2"/>
  </si>
  <si>
    <t>　１年生以下　　男子シングルスの部</t>
    <phoneticPr fontId="1"/>
  </si>
  <si>
    <t>　未就学児　　シングルスの部</t>
    <rPh sb="1" eb="4">
      <t>ミシュウガク</t>
    </rPh>
    <phoneticPr fontId="1"/>
  </si>
  <si>
    <t>連絡先(携帯)</t>
    <rPh sb="0" eb="3">
      <t>レンラクサキ</t>
    </rPh>
    <rPh sb="4" eb="6">
      <t>ケイタイ</t>
    </rPh>
    <phoneticPr fontId="2"/>
  </si>
  <si>
    <t>申込責任者</t>
    <rPh sb="0" eb="1">
      <t>サル</t>
    </rPh>
    <rPh sb="1" eb="2">
      <t>コミ</t>
    </rPh>
    <rPh sb="2" eb="5">
      <t>セキニンシャ</t>
    </rPh>
    <phoneticPr fontId="2"/>
  </si>
  <si>
    <t>住所</t>
    <rPh sb="0" eb="1">
      <t>ジュウ</t>
    </rPh>
    <rPh sb="1" eb="2">
      <t>ショ</t>
    </rPh>
    <phoneticPr fontId="2"/>
  </si>
  <si>
    <t>未就学児</t>
    <rPh sb="0" eb="3">
      <t>ミシュウガク</t>
    </rPh>
    <rPh sb="3" eb="4">
      <t>ジ</t>
    </rPh>
    <phoneticPr fontId="2"/>
  </si>
  <si>
    <t>名前</t>
    <rPh sb="0" eb="2">
      <t>ナマエ</t>
    </rPh>
    <phoneticPr fontId="2"/>
  </si>
  <si>
    <t>次年度以降登録見込み</t>
    <rPh sb="0" eb="5">
      <t>じねんどいこう</t>
    </rPh>
    <rPh sb="5" eb="9">
      <t>とうろくみこ</t>
    </rPh>
    <phoneticPr fontId="7" type="Hiragana"/>
  </si>
  <si>
    <t>※大会運営委員協力者（県内チームのみ、お弁当無し）</t>
    <rPh sb="1" eb="3">
      <t>タイカイ</t>
    </rPh>
    <rPh sb="3" eb="5">
      <t>ウンエイ</t>
    </rPh>
    <rPh sb="5" eb="7">
      <t>イイン</t>
    </rPh>
    <rPh sb="7" eb="10">
      <t>キョウリョクシャ</t>
    </rPh>
    <rPh sb="11" eb="13">
      <t>ケンナイ</t>
    </rPh>
    <rPh sb="20" eb="23">
      <t>ベントウナ</t>
    </rPh>
    <phoneticPr fontId="2"/>
  </si>
  <si>
    <t>所属</t>
  </si>
  <si>
    <t>性別</t>
  </si>
  <si>
    <t>氏名</t>
  </si>
  <si>
    <t>ふりがな</t>
  </si>
  <si>
    <t>チーム略称</t>
    <rPh sb="3" eb="5">
      <t>リャクショウ</t>
    </rPh>
    <phoneticPr fontId="2"/>
  </si>
  <si>
    <t>※大会運営委員協力者</t>
    <rPh sb="1" eb="3">
      <t>タイカイ</t>
    </rPh>
    <rPh sb="3" eb="5">
      <t>ウンエイ</t>
    </rPh>
    <rPh sb="5" eb="7">
      <t>イイン</t>
    </rPh>
    <rPh sb="7" eb="10">
      <t>キョウリョクシャ</t>
    </rPh>
    <phoneticPr fontId="2"/>
  </si>
  <si>
    <t>※主審等協力者</t>
    <rPh sb="1" eb="3">
      <t>シュシン</t>
    </rPh>
    <rPh sb="4" eb="7">
      <t>キョウリョクシャ</t>
    </rPh>
    <phoneticPr fontId="2"/>
  </si>
  <si>
    <t>学年</t>
    <rPh sb="0" eb="2">
      <t>ガクネン</t>
    </rPh>
    <phoneticPr fontId="10"/>
  </si>
  <si>
    <t>ランク</t>
    <phoneticPr fontId="10"/>
  </si>
  <si>
    <t>種目</t>
    <rPh sb="0" eb="2">
      <t>シュモク</t>
    </rPh>
    <phoneticPr fontId="10"/>
  </si>
  <si>
    <t>所属略</t>
    <rPh sb="2" eb="3">
      <t>リャク</t>
    </rPh>
    <phoneticPr fontId="10"/>
  </si>
  <si>
    <t>合計</t>
    <rPh sb="0" eb="2">
      <t>ゴウケイ</t>
    </rPh>
    <phoneticPr fontId="2"/>
  </si>
  <si>
    <t>３年生以下2</t>
  </si>
  <si>
    <t>２年生以下3</t>
  </si>
  <si>
    <t>１年生以下4</t>
  </si>
  <si>
    <t>列5</t>
  </si>
  <si>
    <t>チーム都道府県</t>
    <rPh sb="3" eb="7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</si>
  <si>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</si>
  <si>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</si>
  <si>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</si>
  <si>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</si>
  <si>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</si>
  <si>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</si>
  <si>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</si>
  <si>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</si>
  <si>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</si>
  <si>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</si>
  <si>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</si>
  <si>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</si>
  <si>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</si>
  <si>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</si>
  <si>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</si>
  <si>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</si>
  <si>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</si>
  <si>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</si>
  <si>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</si>
  <si>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</si>
  <si>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静岡県</t>
  </si>
  <si>
    <t>愛知県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</si>
  <si>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</si>
  <si>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</si>
  <si>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</si>
  <si>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</si>
  <si>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</si>
  <si>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</si>
  <si>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</si>
  <si>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</si>
  <si>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</si>
  <si>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</si>
  <si>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</si>
  <si>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</si>
  <si>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</si>
  <si>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</si>
  <si>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</si>
  <si>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</si>
  <si>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</si>
  <si>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</si>
  <si>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</si>
  <si>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</si>
  <si>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</si>
  <si>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</si>
  <si>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</si>
  <si>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G</t>
    <phoneticPr fontId="2"/>
  </si>
  <si>
    <t>S</t>
    <phoneticPr fontId="2"/>
  </si>
  <si>
    <t>A</t>
    <phoneticPr fontId="2"/>
  </si>
  <si>
    <t>K</t>
    <phoneticPr fontId="2"/>
  </si>
  <si>
    <t>O</t>
    <phoneticPr fontId="2"/>
  </si>
  <si>
    <t>H</t>
    <phoneticPr fontId="2"/>
  </si>
  <si>
    <t>N</t>
    <phoneticPr fontId="2"/>
  </si>
  <si>
    <t>W</t>
    <phoneticPr fontId="2"/>
  </si>
  <si>
    <t>チーム都道府県</t>
    <phoneticPr fontId="2"/>
  </si>
  <si>
    <t>県</t>
    <rPh sb="0" eb="1">
      <t>ケン</t>
    </rPh>
    <phoneticPr fontId="10"/>
  </si>
  <si>
    <t>都道府県</t>
    <rPh sb="0" eb="4">
      <t>トドウフケン</t>
    </rPh>
    <phoneticPr fontId="2"/>
  </si>
  <si>
    <t>申込責任者</t>
    <rPh sb="0" eb="2">
      <t>モウシコミ</t>
    </rPh>
    <rPh sb="2" eb="5">
      <t>セキニンシャ</t>
    </rPh>
    <phoneticPr fontId="2"/>
  </si>
  <si>
    <t>三重県</t>
    <phoneticPr fontId="2"/>
  </si>
  <si>
    <t>岐阜県</t>
    <phoneticPr fontId="2"/>
  </si>
  <si>
    <t>M</t>
    <phoneticPr fontId="2"/>
  </si>
  <si>
    <r>
      <rPr>
        <sz val="14"/>
        <color rgb="FFFF0000"/>
        <rFont val="Segoe UI Emoji"/>
        <family val="2"/>
      </rPr>
      <t>👈</t>
    </r>
    <r>
      <rPr>
        <sz val="14"/>
        <color rgb="FFFF0000"/>
        <rFont val="Meiryo UI"/>
        <family val="3"/>
        <charset val="128"/>
      </rPr>
      <t>なるべく短めでお願いします。</t>
    </r>
    <rPh sb="6" eb="7">
      <t>ミジカ</t>
    </rPh>
    <rPh sb="10" eb="11">
      <t>ネガ</t>
    </rPh>
    <phoneticPr fontId="2"/>
  </si>
  <si>
    <t>　　(全角6文字以内が理想です)</t>
    <phoneticPr fontId="2"/>
  </si>
  <si>
    <t>種目</t>
    <rPh sb="0" eb="2">
      <t>シュモク</t>
    </rPh>
    <phoneticPr fontId="10"/>
  </si>
  <si>
    <t>※主審等協力者（県内チーム4年生以上、500円の図書券謝礼）</t>
    <rPh sb="1" eb="3">
      <t>シュシン</t>
    </rPh>
    <rPh sb="4" eb="7">
      <t>キョウリョクシャ</t>
    </rPh>
    <rPh sb="8" eb="10">
      <t>ケンナイ</t>
    </rPh>
    <rPh sb="14" eb="16">
      <t>ネンセイ</t>
    </rPh>
    <rPh sb="16" eb="18">
      <t>イジョウ</t>
    </rPh>
    <rPh sb="22" eb="23">
      <t>エン</t>
    </rPh>
    <rPh sb="24" eb="27">
      <t>トショケン</t>
    </rPh>
    <rPh sb="27" eb="29">
      <t>シャレイ</t>
    </rPh>
    <phoneticPr fontId="2"/>
  </si>
  <si>
    <t>可能な限り</t>
    <rPh sb="0" eb="2">
      <t>カノウ</t>
    </rPh>
    <rPh sb="3" eb="4">
      <t>カギ</t>
    </rPh>
    <phoneticPr fontId="2"/>
  </si>
  <si>
    <r>
      <rPr>
        <sz val="12"/>
        <color theme="1"/>
        <rFont val="Meiryo UI"/>
        <family val="3"/>
        <charset val="128"/>
      </rPr>
      <t>生年月日</t>
    </r>
    <r>
      <rPr>
        <sz val="8"/>
        <color theme="1"/>
        <rFont val="Meiryo UI"/>
        <family val="3"/>
        <charset val="128"/>
      </rPr>
      <t xml:space="preserve">
2019/○/●</t>
    </r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</si>
</sst>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&quot; 名&quot;"/>
    <numFmt numFmtId="178" formatCode="yyyy/m/d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3F3F3F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0000"/>
      <name val="Meiryo UI"/>
      <family val="2"/>
      <charset val="128"/>
    </font>
    <font>
      <sz val="14"/>
      <color rgb="FFFF0000"/>
      <name val="Segoe UI Emoj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49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2" fillId="0" borderId="0" xfId="0" applyNumberFormat="1" applyFont="1">
      <alignment vertical="center"/>
    </xf>
    <xf numFmtId="0" fontId="12" fillId="0" borderId="5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2" applyNumberFormat="1" applyFont="1">
      <alignment vertical="center"/>
    </xf>
    <xf numFmtId="176" fontId="12" fillId="0" borderId="1" xfId="2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6" fontId="12" fillId="0" borderId="1" xfId="2" applyNumberFormat="1" applyFont="1" applyBorder="1" applyAlignment="1">
      <alignment vertical="center"/>
    </xf>
    <xf numFmtId="0" fontId="12" fillId="0" borderId="2" xfId="0" applyFont="1" applyBorder="1">
      <alignment vertical="center"/>
    </xf>
    <xf numFmtId="177" fontId="13" fillId="0" borderId="1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wrapText="1"/>
    </xf>
    <xf numFmtId="49" fontId="12" fillId="0" borderId="0" xfId="0" applyNumberFormat="1" applyFont="1" applyAlignment="1"/>
    <xf numFmtId="49" fontId="12" fillId="0" borderId="0" xfId="0" applyNumberFormat="1" applyFont="1">
      <alignment vertical="center"/>
    </xf>
    <xf numFmtId="49" fontId="18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2" fillId="0" borderId="0" xfId="0" applyFont="1" applyAlignment="1"/>
    <xf numFmtId="49" fontId="20" fillId="0" borderId="1" xfId="0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Alignment="1">
      <alignment vertical="top"/>
    </xf>
    <xf numFmtId="0" fontId="22" fillId="0" borderId="0" xfId="0" applyFont="1" applyAlignment="1"/>
    <xf numFmtId="176" fontId="12" fillId="0" borderId="1" xfId="2" applyNumberFormat="1" applyFont="1" applyFill="1" applyBorder="1" applyAlignment="1">
      <alignment vertical="center"/>
    </xf>
    <xf numFmtId="49" fontId="20" fillId="2" borderId="1" xfId="0" applyNumberFormat="1" applyFont="1" applyFill="1" applyBorder="1" applyAlignment="1">
      <alignment vertical="center" shrinkToFit="1"/>
    </xf>
    <xf numFmtId="14" fontId="21" fillId="2" borderId="1" xfId="0" applyNumberFormat="1" applyFont="1" applyFill="1" applyBorder="1">
      <alignment vertical="center"/>
    </xf>
    <xf numFmtId="178" fontId="21" fillId="2" borderId="1" xfId="0" applyNumberFormat="1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49" fontId="17" fillId="0" borderId="3" xfId="0" applyNumberFormat="1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</cellXfs>
  <cellStyles count="8">
    <cellStyle name="ハイパーリンク 2" xfId="1" xr:uid="{00000000-0005-0000-0000-000001000000}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5000000}"/>
    <cellStyle name="標準 2 2" xfId="5" xr:uid="{00000000-0005-0000-0000-000006000000}"/>
    <cellStyle name="標準 3" xfId="6" xr:uid="{00000000-0005-0000-0000-000007000000}"/>
    <cellStyle name="標準 4" xfId="7" xr:uid="{00000000-0005-0000-0000-000008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7" formatCode="#&quot; 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F6E813-6FE5-49BF-89EA-9913DA1D0771}" name="テーブル1" displayName="テーブル1" ref="G1:X2" totalsRowShown="0" headerRowDxfId="22" dataDxfId="21">
  <autoFilter ref="G1:X2" xr:uid="{C1F6E813-6FE5-49BF-89EA-9913DA1D0771}"/>
  <tableColumns count="18">
    <tableColumn id="1" xr3:uid="{D9347D85-6365-4D6D-B8A3-4003BC460C36}" name="チーム名" dataDxfId="20">
      <calculatedColumnFormula>+B2</calculatedColumnFormula>
    </tableColumn>
    <tableColumn id="2" xr3:uid="{BD9E6AC5-035D-4507-BC62-81014230064D}" name="チーム略称" dataDxfId="19">
      <calculatedColumnFormula>+B3</calculatedColumnFormula>
    </tableColumn>
    <tableColumn id="18" xr3:uid="{C2ADD2EE-98A5-4B97-8A01-78EE0644FFDB}" name="チーム都道府県" dataDxfId="18">
      <calculatedColumnFormula>+B4</calculatedColumnFormula>
    </tableColumn>
    <tableColumn id="3" xr3:uid="{C4B08688-44DB-4816-A98D-97B0C0707B98}" name="都道府県" dataDxfId="17">
      <calculatedColumnFormula>+D4</calculatedColumnFormula>
    </tableColumn>
    <tableColumn id="4" xr3:uid="{3056A247-A6BE-4563-82D8-C5D8626C54FE}" name="申込責任者" dataDxfId="16">
      <calculatedColumnFormula>+B5</calculatedColumnFormula>
    </tableColumn>
    <tableColumn id="5" xr3:uid="{C1CDE4A4-FCD4-4D1D-B79A-3B11C41C7DFA}" name="連絡先(携帯)" dataDxfId="15">
      <calculatedColumnFormula>+B7</calculatedColumnFormula>
    </tableColumn>
    <tableColumn id="6" xr3:uid="{FC6D3028-5A22-488C-857A-E7B2CFFABB1F}" name="シングルス" dataDxfId="14"/>
    <tableColumn id="7" xr3:uid="{5632804C-E68C-4CD4-80C7-5AF49FB528CC}" name="３年生以下" dataDxfId="13">
      <calculatedColumnFormula>+C10</calculatedColumnFormula>
    </tableColumn>
    <tableColumn id="8" xr3:uid="{0BFC6F0A-32A3-4C8B-A695-B6695ED291A9}" name="３年生以下2" dataDxfId="12">
      <calculatedColumnFormula>+C11</calculatedColumnFormula>
    </tableColumn>
    <tableColumn id="9" xr3:uid="{1C0FDB12-B3A6-4947-BEF9-F1C4CB3802F9}" name="２年生以下" dataDxfId="11">
      <calculatedColumnFormula>+C12</calculatedColumnFormula>
    </tableColumn>
    <tableColumn id="10" xr3:uid="{F8DE765C-DA9B-4715-B78A-4783F0B5FC4F}" name="２年生以下3" dataDxfId="10">
      <calculatedColumnFormula>+C13</calculatedColumnFormula>
    </tableColumn>
    <tableColumn id="11" xr3:uid="{B24EECC1-A858-4CA1-9765-12CB11391EA8}" name="１年生以下" dataDxfId="9">
      <calculatedColumnFormula>+C14</calculatedColumnFormula>
    </tableColumn>
    <tableColumn id="12" xr3:uid="{C843985E-C7E6-4734-B25A-7CB8B54A176C}" name="１年生以下4" dataDxfId="8">
      <calculatedColumnFormula>+C15</calculatedColumnFormula>
    </tableColumn>
    <tableColumn id="13" xr3:uid="{7E6886A1-168C-45A4-8801-50F26523BC3A}" name="未就学児" dataDxfId="7">
      <calculatedColumnFormula>+C16</calculatedColumnFormula>
    </tableColumn>
    <tableColumn id="14" xr3:uid="{C21FEB53-872F-460F-BF84-890A1EF2163D}" name="合計" dataDxfId="6">
      <calculatedColumnFormula>+C17</calculatedColumnFormula>
    </tableColumn>
    <tableColumn id="15" xr3:uid="{4481C67D-E37C-4031-98B4-65B446349100}" name="※大会運営委員協力者" dataDxfId="5">
      <calculatedColumnFormula>+B19</calculatedColumnFormula>
    </tableColumn>
    <tableColumn id="16" xr3:uid="{AD858F0B-0052-4DDB-8BA8-14F3AA3FD3C5}" name="※主審等協力者" dataDxfId="4">
      <calculatedColumnFormula>+B21</calculatedColumnFormula>
    </tableColumn>
    <tableColumn id="17" xr3:uid="{82F90E60-3B07-4F0C-9DF2-6DD4C9B343C0}" name="列5" dataDxfId="3">
      <calculatedColumnFormula>+B22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1"/>
  <sheetViews>
    <sheetView view="pageBreakPreview" zoomScaleNormal="100" zoomScaleSheetLayoutView="100" workbookViewId="0">
      <selection activeCell="F22" sqref="F22"/>
    </sheetView>
  </sheetViews>
  <sheetFormatPr defaultColWidth="9" defaultRowHeight="15" x14ac:dyDescent="0.25"/>
  <cols>
    <col min="1" max="1" width="16.19921875" style="2" customWidth="1"/>
    <col min="2" max="2" width="16" style="2" customWidth="1"/>
    <col min="3" max="3" width="14.19921875" style="11" customWidth="1"/>
    <col min="4" max="4" width="16.796875" style="2" customWidth="1"/>
    <col min="5" max="5" width="16" style="12" customWidth="1"/>
    <col min="6" max="6" width="9" style="2"/>
    <col min="7" max="7" width="11.33203125" style="2" customWidth="1"/>
    <col min="8" max="9" width="13.46484375" style="2" customWidth="1"/>
    <col min="10" max="10" width="14" style="2" bestFit="1" customWidth="1"/>
    <col min="11" max="11" width="16.1328125" style="2" bestFit="1" customWidth="1"/>
    <col min="12" max="12" width="15" style="2" customWidth="1"/>
    <col min="13" max="14" width="13.46484375" style="2" customWidth="1"/>
    <col min="15" max="15" width="15" style="2" customWidth="1"/>
    <col min="16" max="16" width="13.46484375" style="2" customWidth="1"/>
    <col min="17" max="17" width="15" style="2" customWidth="1"/>
    <col min="18" max="18" width="13.46484375" style="2" customWidth="1"/>
    <col min="19" max="19" width="15" style="2" customWidth="1"/>
    <col min="20" max="20" width="11.33203125" style="2" customWidth="1"/>
    <col min="21" max="21" width="9" style="2"/>
    <col min="22" max="22" width="24" style="2" customWidth="1"/>
    <col min="23" max="23" width="17.6640625" style="2" customWidth="1"/>
    <col min="24" max="16384" width="9" style="2"/>
  </cols>
  <sheetData>
    <row r="1" spans="1:24" ht="25.25" customHeight="1" x14ac:dyDescent="0.25">
      <c r="A1" s="40" t="str">
        <f>+"第"&amp;E1&amp;"回三重県小学生オープンバドミントン大会(低学年の部)申込集計"</f>
        <v>第11回三重県小学生オープンバドミントン大会(低学年の部)申込集計</v>
      </c>
      <c r="B1" s="40"/>
      <c r="C1" s="40"/>
      <c r="D1" s="40"/>
      <c r="E1" s="1">
        <v>11</v>
      </c>
      <c r="G1" s="3" t="s">
        <v>10</v>
      </c>
      <c r="H1" s="3" t="s">
        <v>41</v>
      </c>
      <c r="I1" s="3" t="s">
        <v>107</v>
      </c>
      <c r="J1" s="4" t="s">
        <v>109</v>
      </c>
      <c r="K1" s="4" t="s">
        <v>110</v>
      </c>
      <c r="L1" s="4" t="s">
        <v>30</v>
      </c>
      <c r="M1" s="3" t="s">
        <v>4</v>
      </c>
      <c r="N1" s="5" t="s">
        <v>11</v>
      </c>
      <c r="O1" s="5" t="s">
        <v>49</v>
      </c>
      <c r="P1" s="5" t="s">
        <v>12</v>
      </c>
      <c r="Q1" s="5" t="s">
        <v>50</v>
      </c>
      <c r="R1" s="5" t="s">
        <v>13</v>
      </c>
      <c r="S1" s="5" t="s">
        <v>51</v>
      </c>
      <c r="T1" s="6" t="s">
        <v>33</v>
      </c>
      <c r="U1" s="2" t="s">
        <v>48</v>
      </c>
      <c r="V1" s="7" t="s">
        <v>42</v>
      </c>
      <c r="W1" s="7" t="s">
        <v>43</v>
      </c>
      <c r="X1" s="2" t="s">
        <v>52</v>
      </c>
    </row>
    <row r="2" spans="1:24" ht="25.25" customHeight="1" x14ac:dyDescent="0.25">
      <c r="A2" s="3" t="s">
        <v>10</v>
      </c>
      <c r="B2" s="41"/>
      <c r="C2" s="42"/>
      <c r="D2" s="43"/>
      <c r="E2" s="2"/>
      <c r="G2" s="2">
        <f>+B2</f>
        <v>0</v>
      </c>
      <c r="H2" s="2">
        <f>+B3</f>
        <v>0</v>
      </c>
      <c r="I2" s="2">
        <f>+B4</f>
        <v>0</v>
      </c>
      <c r="J2" s="2" t="str">
        <f>+D4</f>
        <v/>
      </c>
      <c r="K2" s="2">
        <f>+B5</f>
        <v>0</v>
      </c>
      <c r="L2" s="2">
        <f>+B7</f>
        <v>0</v>
      </c>
      <c r="N2" s="8">
        <f>+C10</f>
        <v>0</v>
      </c>
      <c r="O2" s="8">
        <f>+C11</f>
        <v>0</v>
      </c>
      <c r="P2" s="8">
        <f>+C12</f>
        <v>0</v>
      </c>
      <c r="Q2" s="8">
        <f>+C13</f>
        <v>0</v>
      </c>
      <c r="R2" s="8">
        <f>+C14</f>
        <v>0</v>
      </c>
      <c r="S2" s="8">
        <f>+C15</f>
        <v>0</v>
      </c>
      <c r="T2" s="8">
        <f>+C16</f>
        <v>0</v>
      </c>
      <c r="U2" s="8">
        <f>+C17</f>
        <v>0</v>
      </c>
      <c r="V2" s="2">
        <f>+B19</f>
        <v>0</v>
      </c>
      <c r="W2" s="2">
        <f>+B21</f>
        <v>0</v>
      </c>
      <c r="X2" s="2">
        <f>+B22</f>
        <v>0</v>
      </c>
    </row>
    <row r="3" spans="1:24" ht="25.25" customHeight="1" x14ac:dyDescent="0.65">
      <c r="A3" s="3" t="s">
        <v>41</v>
      </c>
      <c r="B3" s="41"/>
      <c r="C3" s="42"/>
      <c r="D3" s="43"/>
      <c r="E3" s="32" t="s">
        <v>114</v>
      </c>
    </row>
    <row r="4" spans="1:24" ht="25.25" customHeight="1" x14ac:dyDescent="0.25">
      <c r="A4" s="4" t="s">
        <v>53</v>
      </c>
      <c r="B4" s="44"/>
      <c r="C4" s="44"/>
      <c r="D4" s="9" t="str">
        <f>+_xlfn.XLOOKUP(B4,G5:G23,H5:H23,"")</f>
        <v/>
      </c>
      <c r="E4" s="33" t="s">
        <v>115</v>
      </c>
    </row>
    <row r="5" spans="1:24" ht="25.25" customHeight="1" x14ac:dyDescent="0.25">
      <c r="A5" s="4" t="s">
        <v>31</v>
      </c>
      <c r="B5" s="41"/>
      <c r="C5" s="42"/>
      <c r="D5" s="43"/>
      <c r="E5" s="2"/>
      <c r="G5" s="10" t="s">
        <v>111</v>
      </c>
      <c r="H5" s="2" t="s">
        <v>113</v>
      </c>
    </row>
    <row r="6" spans="1:24" ht="25.25" customHeight="1" x14ac:dyDescent="0.25">
      <c r="A6" s="4" t="s">
        <v>32</v>
      </c>
      <c r="B6" s="41"/>
      <c r="C6" s="42"/>
      <c r="D6" s="43"/>
      <c r="E6" s="11"/>
      <c r="G6" s="10" t="s">
        <v>112</v>
      </c>
      <c r="H6" s="2" t="s">
        <v>99</v>
      </c>
    </row>
    <row r="7" spans="1:24" ht="25.25" customHeight="1" x14ac:dyDescent="0.25">
      <c r="A7" s="4" t="s">
        <v>30</v>
      </c>
      <c r="B7" s="41"/>
      <c r="C7" s="42"/>
      <c r="D7" s="43"/>
      <c r="G7" s="10" t="s">
        <v>75</v>
      </c>
      <c r="H7" s="2" t="s">
        <v>101</v>
      </c>
    </row>
    <row r="8" spans="1:24" s="11" customFormat="1" ht="25.25" customHeight="1" x14ac:dyDescent="0.25">
      <c r="A8" s="1" t="s">
        <v>2</v>
      </c>
      <c r="B8" s="2"/>
      <c r="D8" s="2"/>
      <c r="G8" s="10" t="s">
        <v>74</v>
      </c>
      <c r="H8" s="2" t="s">
        <v>100</v>
      </c>
      <c r="I8" s="2"/>
    </row>
    <row r="9" spans="1:24" ht="25.25" customHeight="1" x14ac:dyDescent="0.25">
      <c r="A9" s="3" t="s">
        <v>4</v>
      </c>
      <c r="B9" s="3" t="s">
        <v>6</v>
      </c>
      <c r="C9" s="3" t="s">
        <v>5</v>
      </c>
      <c r="D9" s="13" t="s">
        <v>9</v>
      </c>
      <c r="E9" s="2"/>
      <c r="G9" s="10" t="s">
        <v>76</v>
      </c>
      <c r="H9" s="2" t="s">
        <v>100</v>
      </c>
    </row>
    <row r="10" spans="1:24" ht="24" customHeight="1" x14ac:dyDescent="0.25">
      <c r="A10" s="5" t="s">
        <v>11</v>
      </c>
      <c r="B10" s="3" t="s">
        <v>3</v>
      </c>
      <c r="C10" s="14">
        <f>COUNTA('３年以下申込書'!B4:B11)</f>
        <v>0</v>
      </c>
      <c r="D10" s="15">
        <f>1500*C10</f>
        <v>0</v>
      </c>
      <c r="E10" s="2"/>
      <c r="G10" s="10" t="s">
        <v>77</v>
      </c>
      <c r="H10" s="2" t="s">
        <v>102</v>
      </c>
    </row>
    <row r="11" spans="1:24" ht="24" customHeight="1" x14ac:dyDescent="0.25">
      <c r="A11" s="5" t="s">
        <v>11</v>
      </c>
      <c r="B11" s="3" t="s">
        <v>7</v>
      </c>
      <c r="C11" s="14">
        <f>COUNTA('３年以下申込書'!B14:B21)</f>
        <v>0</v>
      </c>
      <c r="D11" s="15">
        <f t="shared" ref="D11:D15" si="0">1500*C11</f>
        <v>0</v>
      </c>
      <c r="E11" s="2"/>
      <c r="G11" s="10" t="s">
        <v>78</v>
      </c>
      <c r="H11" s="2" t="s">
        <v>103</v>
      </c>
    </row>
    <row r="12" spans="1:24" ht="24" customHeight="1" x14ac:dyDescent="0.25">
      <c r="A12" s="5" t="s">
        <v>12</v>
      </c>
      <c r="B12" s="3" t="s">
        <v>3</v>
      </c>
      <c r="C12" s="14">
        <f>COUNTA('２年以下申込書'!B4:B11)</f>
        <v>0</v>
      </c>
      <c r="D12" s="15">
        <f t="shared" si="0"/>
        <v>0</v>
      </c>
      <c r="E12" s="2"/>
      <c r="G12" s="10" t="s">
        <v>79</v>
      </c>
      <c r="H12" s="2" t="s">
        <v>104</v>
      </c>
    </row>
    <row r="13" spans="1:24" ht="24" customHeight="1" x14ac:dyDescent="0.25">
      <c r="A13" s="5" t="s">
        <v>12</v>
      </c>
      <c r="B13" s="3" t="s">
        <v>7</v>
      </c>
      <c r="C13" s="14">
        <f>COUNTA('２年以下申込書'!B14:B21)</f>
        <v>0</v>
      </c>
      <c r="D13" s="15">
        <f t="shared" si="0"/>
        <v>0</v>
      </c>
      <c r="E13" s="2"/>
      <c r="G13" s="10" t="s">
        <v>80</v>
      </c>
      <c r="H13" s="2" t="s">
        <v>105</v>
      </c>
    </row>
    <row r="14" spans="1:24" ht="24" customHeight="1" x14ac:dyDescent="0.25">
      <c r="A14" s="5" t="s">
        <v>13</v>
      </c>
      <c r="B14" s="3" t="s">
        <v>3</v>
      </c>
      <c r="C14" s="14">
        <f>COUNTA('１年以下・未就学児申込書'!B4:B8)</f>
        <v>0</v>
      </c>
      <c r="D14" s="15">
        <f t="shared" si="0"/>
        <v>0</v>
      </c>
      <c r="E14" s="2"/>
      <c r="G14" s="10" t="s">
        <v>81</v>
      </c>
      <c r="H14" s="2" t="s">
        <v>106</v>
      </c>
    </row>
    <row r="15" spans="1:24" ht="24" customHeight="1" x14ac:dyDescent="0.25">
      <c r="A15" s="5" t="s">
        <v>14</v>
      </c>
      <c r="B15" s="3" t="s">
        <v>7</v>
      </c>
      <c r="C15" s="14">
        <f>COUNTA('１年以下・未就学児申込書'!B11:B15)</f>
        <v>0</v>
      </c>
      <c r="D15" s="15">
        <f t="shared" si="0"/>
        <v>0</v>
      </c>
      <c r="E15" s="2"/>
      <c r="G15" s="10" t="s">
        <v>82</v>
      </c>
    </row>
    <row r="16" spans="1:24" ht="24" customHeight="1" x14ac:dyDescent="0.25">
      <c r="A16" s="6" t="s">
        <v>33</v>
      </c>
      <c r="B16" s="3" t="s">
        <v>27</v>
      </c>
      <c r="C16" s="14">
        <f>COUNTA('１年以下・未就学児申込書'!B18:B22)</f>
        <v>0</v>
      </c>
      <c r="D16" s="35">
        <f>1500*C16</f>
        <v>0</v>
      </c>
      <c r="E16" s="2"/>
      <c r="G16" s="10" t="s">
        <v>83</v>
      </c>
    </row>
    <row r="17" spans="1:7" ht="24" customHeight="1" x14ac:dyDescent="0.25">
      <c r="A17" s="3" t="s">
        <v>8</v>
      </c>
      <c r="B17" s="16"/>
      <c r="C17" s="17">
        <f>SUM(C10:C15)</f>
        <v>0</v>
      </c>
      <c r="D17" s="15">
        <f>SUM(D10:D16)</f>
        <v>0</v>
      </c>
      <c r="G17" s="10" t="s">
        <v>84</v>
      </c>
    </row>
    <row r="18" spans="1:7" ht="24" customHeight="1" x14ac:dyDescent="0.25">
      <c r="A18" s="7" t="s">
        <v>36</v>
      </c>
      <c r="B18" s="7"/>
      <c r="C18" s="7"/>
      <c r="D18" s="7"/>
      <c r="E18" s="2"/>
      <c r="G18" s="10" t="s">
        <v>85</v>
      </c>
    </row>
    <row r="19" spans="1:7" ht="24" customHeight="1" x14ac:dyDescent="0.25">
      <c r="A19" s="3" t="s">
        <v>34</v>
      </c>
      <c r="B19" s="39"/>
      <c r="C19" s="39"/>
      <c r="G19" s="10" t="s">
        <v>86</v>
      </c>
    </row>
    <row r="20" spans="1:7" ht="24" customHeight="1" x14ac:dyDescent="0.25">
      <c r="A20" s="7" t="s">
        <v>117</v>
      </c>
      <c r="B20" s="7"/>
      <c r="C20" s="7"/>
      <c r="D20" s="7"/>
      <c r="E20" s="2"/>
      <c r="G20" s="10" t="s">
        <v>87</v>
      </c>
    </row>
    <row r="21" spans="1:7" ht="24" customHeight="1" x14ac:dyDescent="0.25">
      <c r="A21" s="3" t="s">
        <v>34</v>
      </c>
      <c r="B21" s="39"/>
      <c r="C21" s="39"/>
      <c r="D21" s="2" t="s">
        <v>118</v>
      </c>
      <c r="E21" s="2"/>
      <c r="G21" s="10" t="s">
        <v>88</v>
      </c>
    </row>
    <row r="22" spans="1:7" ht="24" customHeight="1" x14ac:dyDescent="0.25">
      <c r="A22" s="3" t="s">
        <v>34</v>
      </c>
      <c r="B22" s="39"/>
      <c r="C22" s="39"/>
      <c r="D22" s="2" t="s">
        <v>118</v>
      </c>
      <c r="G22" s="10" t="s">
        <v>89</v>
      </c>
    </row>
    <row r="23" spans="1:7" ht="24" customHeight="1" x14ac:dyDescent="0.25">
      <c r="A23" s="3" t="s">
        <v>34</v>
      </c>
      <c r="B23" s="39"/>
      <c r="C23" s="39"/>
      <c r="D23" s="2" t="s">
        <v>118</v>
      </c>
      <c r="G23" s="10" t="s">
        <v>90</v>
      </c>
    </row>
    <row r="24" spans="1:7" ht="24" customHeight="1" x14ac:dyDescent="0.25">
      <c r="A24" s="3" t="s">
        <v>34</v>
      </c>
      <c r="B24" s="39"/>
      <c r="C24" s="39"/>
      <c r="D24" s="2" t="s">
        <v>118</v>
      </c>
      <c r="G24" s="10" t="s">
        <v>91</v>
      </c>
    </row>
    <row r="25" spans="1:7" x14ac:dyDescent="0.25">
      <c r="G25" s="10" t="s">
        <v>92</v>
      </c>
    </row>
    <row r="26" spans="1:7" x14ac:dyDescent="0.25">
      <c r="G26" s="10" t="s">
        <v>93</v>
      </c>
    </row>
    <row r="27" spans="1:7" x14ac:dyDescent="0.25">
      <c r="G27" s="10" t="s">
        <v>94</v>
      </c>
    </row>
    <row r="28" spans="1:7" x14ac:dyDescent="0.25">
      <c r="G28" s="10" t="s">
        <v>95</v>
      </c>
    </row>
    <row r="29" spans="1:7" x14ac:dyDescent="0.25">
      <c r="G29" s="10" t="s">
        <v>96</v>
      </c>
    </row>
    <row r="30" spans="1:7" x14ac:dyDescent="0.25">
      <c r="G30" s="10" t="s">
        <v>97</v>
      </c>
    </row>
    <row r="31" spans="1:7" x14ac:dyDescent="0.25">
      <c r="G31" s="10" t="s">
        <v>98</v>
      </c>
    </row>
    <row r="32" spans="1:7" x14ac:dyDescent="0.25">
      <c r="G32" s="10" t="s">
        <v>54</v>
      </c>
    </row>
    <row r="33" spans="7:7" x14ac:dyDescent="0.25">
      <c r="G33" s="10" t="s">
        <v>55</v>
      </c>
    </row>
    <row r="34" spans="7:7" x14ac:dyDescent="0.25">
      <c r="G34" s="10" t="s">
        <v>56</v>
      </c>
    </row>
    <row r="35" spans="7:7" x14ac:dyDescent="0.25">
      <c r="G35" s="10" t="s">
        <v>57</v>
      </c>
    </row>
    <row r="36" spans="7:7" x14ac:dyDescent="0.25">
      <c r="G36" s="10" t="s">
        <v>58</v>
      </c>
    </row>
    <row r="37" spans="7:7" x14ac:dyDescent="0.25">
      <c r="G37" s="10" t="s">
        <v>59</v>
      </c>
    </row>
    <row r="38" spans="7:7" x14ac:dyDescent="0.25">
      <c r="G38" s="10" t="s">
        <v>60</v>
      </c>
    </row>
    <row r="39" spans="7:7" x14ac:dyDescent="0.25">
      <c r="G39" s="10" t="s">
        <v>61</v>
      </c>
    </row>
    <row r="40" spans="7:7" x14ac:dyDescent="0.25">
      <c r="G40" s="10" t="s">
        <v>62</v>
      </c>
    </row>
    <row r="41" spans="7:7" x14ac:dyDescent="0.25">
      <c r="G41" s="10" t="s">
        <v>63</v>
      </c>
    </row>
    <row r="42" spans="7:7" x14ac:dyDescent="0.25">
      <c r="G42" s="10" t="s">
        <v>64</v>
      </c>
    </row>
    <row r="43" spans="7:7" x14ac:dyDescent="0.25">
      <c r="G43" s="10" t="s">
        <v>65</v>
      </c>
    </row>
    <row r="44" spans="7:7" x14ac:dyDescent="0.25">
      <c r="G44" s="10" t="s">
        <v>66</v>
      </c>
    </row>
    <row r="45" spans="7:7" x14ac:dyDescent="0.25">
      <c r="G45" s="10" t="s">
        <v>67</v>
      </c>
    </row>
    <row r="46" spans="7:7" x14ac:dyDescent="0.25">
      <c r="G46" s="10" t="s">
        <v>68</v>
      </c>
    </row>
    <row r="47" spans="7:7" x14ac:dyDescent="0.25">
      <c r="G47" s="10" t="s">
        <v>69</v>
      </c>
    </row>
    <row r="48" spans="7:7" x14ac:dyDescent="0.25">
      <c r="G48" s="10" t="s">
        <v>70</v>
      </c>
    </row>
    <row r="49" spans="7:7" x14ac:dyDescent="0.25">
      <c r="G49" s="10" t="s">
        <v>71</v>
      </c>
    </row>
    <row r="50" spans="7:7" x14ac:dyDescent="0.25">
      <c r="G50" s="10" t="s">
        <v>72</v>
      </c>
    </row>
    <row r="51" spans="7:7" x14ac:dyDescent="0.25">
      <c r="G51" s="10" t="s">
        <v>73</v>
      </c>
    </row>
  </sheetData>
  <mergeCells count="12">
    <mergeCell ref="A1:D1"/>
    <mergeCell ref="B2:D2"/>
    <mergeCell ref="B5:D5"/>
    <mergeCell ref="B7:D7"/>
    <mergeCell ref="B6:D6"/>
    <mergeCell ref="B3:D3"/>
    <mergeCell ref="B4:C4"/>
    <mergeCell ref="B23:C23"/>
    <mergeCell ref="B24:C24"/>
    <mergeCell ref="B19:C19"/>
    <mergeCell ref="B21:C21"/>
    <mergeCell ref="B22:C22"/>
  </mergeCells>
  <phoneticPr fontId="2"/>
  <dataValidations count="1">
    <dataValidation type="list" allowBlank="1" showInputMessage="1" showErrorMessage="1" sqref="B4:C4" xr:uid="{741FB2E8-3844-4E71-8CEE-04849CAC93A3}">
      <formula1>$G$5:$G$51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view="pageBreakPreview" zoomScaleNormal="100" zoomScaleSheetLayoutView="100" workbookViewId="0">
      <selection activeCell="C6" sqref="C6"/>
    </sheetView>
  </sheetViews>
  <sheetFormatPr defaultColWidth="9" defaultRowHeight="18" customHeight="1" x14ac:dyDescent="0.45"/>
  <cols>
    <col min="1" max="1" width="5.19921875" style="27" customWidth="1"/>
    <col min="2" max="2" width="17.1328125" style="19" customWidth="1"/>
    <col min="3" max="3" width="23.796875" style="19" customWidth="1"/>
    <col min="4" max="4" width="15" style="19" customWidth="1"/>
    <col min="5" max="5" width="11.46484375" style="19" customWidth="1"/>
    <col min="6" max="6" width="6" style="19" bestFit="1" customWidth="1"/>
    <col min="7" max="7" width="17.33203125" style="19" customWidth="1"/>
    <col min="8" max="8" width="9.86328125" style="19" customWidth="1"/>
    <col min="9" max="16384" width="9" style="19"/>
  </cols>
  <sheetData>
    <row r="1" spans="1:12" ht="25.25" customHeight="1" x14ac:dyDescent="0.5">
      <c r="A1" s="45" t="str">
        <f>+集計表!A1</f>
        <v>第11回三重県小学生オープンバドミントン大会(低学年の部)申込集計</v>
      </c>
      <c r="B1" s="45"/>
      <c r="C1" s="45"/>
      <c r="D1" s="45"/>
      <c r="E1" s="45"/>
      <c r="F1" s="45"/>
      <c r="G1" s="18"/>
      <c r="H1" s="18"/>
    </row>
    <row r="2" spans="1:12" ht="21.75" customHeight="1" x14ac:dyDescent="0.45">
      <c r="A2" s="46" t="s">
        <v>22</v>
      </c>
      <c r="B2" s="46"/>
      <c r="C2" s="46"/>
      <c r="D2" s="20"/>
      <c r="E2" s="20"/>
      <c r="F2" s="20"/>
    </row>
    <row r="3" spans="1:12" ht="21.75" customHeight="1" x14ac:dyDescent="0.45">
      <c r="A3" s="21" t="s">
        <v>21</v>
      </c>
      <c r="B3" s="22" t="s">
        <v>15</v>
      </c>
      <c r="C3" s="22" t="s">
        <v>16</v>
      </c>
      <c r="D3" s="22" t="s">
        <v>17</v>
      </c>
      <c r="E3" s="23" t="s">
        <v>1</v>
      </c>
      <c r="F3" s="23" t="s">
        <v>18</v>
      </c>
      <c r="I3" s="19" ph="1"/>
      <c r="K3" s="19" ph="1"/>
      <c r="L3" s="19" ph="1"/>
    </row>
    <row r="4" spans="1:12" ht="21.75" customHeight="1" x14ac:dyDescent="0.55000000000000004">
      <c r="A4" s="24">
        <v>1</v>
      </c>
      <c r="B4" s="25"/>
      <c r="C4" s="25"/>
      <c r="D4" s="25"/>
      <c r="E4" s="25"/>
      <c r="F4" s="26" t="s">
        <v>19</v>
      </c>
      <c r="G4" s="34" t="str">
        <f>IF(B4="","",IF(ISERROR(FIND("　",B4)),"姓と名の間は全角の空白を入れてください","OK"))</f>
        <v/>
      </c>
      <c r="I4" s="19" ph="1"/>
      <c r="K4" s="19" ph="1"/>
      <c r="L4" s="19" ph="1"/>
    </row>
    <row r="5" spans="1:12" ht="21.75" customHeight="1" x14ac:dyDescent="0.55000000000000004">
      <c r="A5" s="24">
        <v>2</v>
      </c>
      <c r="B5" s="25"/>
      <c r="C5" s="25"/>
      <c r="D5" s="25"/>
      <c r="E5" s="25"/>
      <c r="F5" s="26" t="s">
        <v>19</v>
      </c>
      <c r="G5" s="34" t="str">
        <f t="shared" ref="G5:G8" si="0">IF(B5="","",IF(ISERROR(FIND("　",B5)),"姓と名の間は全角の空白を入れてください","OK"))</f>
        <v/>
      </c>
      <c r="I5" s="19" ph="1"/>
      <c r="K5" s="19" ph="1"/>
      <c r="L5" s="19" ph="1"/>
    </row>
    <row r="6" spans="1:12" ht="21.75" customHeight="1" x14ac:dyDescent="0.55000000000000004">
      <c r="A6" s="24">
        <v>3</v>
      </c>
      <c r="B6" s="25"/>
      <c r="C6" s="25"/>
      <c r="D6" s="25"/>
      <c r="E6" s="25"/>
      <c r="F6" s="26" t="s">
        <v>19</v>
      </c>
      <c r="G6" s="34" t="str">
        <f t="shared" si="0"/>
        <v/>
      </c>
      <c r="I6" s="19" ph="1"/>
      <c r="K6" s="19" ph="1"/>
      <c r="L6" s="19" ph="1"/>
    </row>
    <row r="7" spans="1:12" ht="21.75" customHeight="1" x14ac:dyDescent="0.55000000000000004">
      <c r="A7" s="24">
        <v>4</v>
      </c>
      <c r="B7" s="25"/>
      <c r="C7" s="25"/>
      <c r="D7" s="25"/>
      <c r="E7" s="25"/>
      <c r="F7" s="26" t="s">
        <v>19</v>
      </c>
      <c r="G7" s="34" t="str">
        <f t="shared" si="0"/>
        <v/>
      </c>
      <c r="I7" s="19" ph="1"/>
      <c r="K7" s="19" ph="1"/>
      <c r="L7" s="19" ph="1"/>
    </row>
    <row r="8" spans="1:12" ht="21.75" customHeight="1" x14ac:dyDescent="0.55000000000000004">
      <c r="A8" s="24">
        <v>5</v>
      </c>
      <c r="B8" s="25"/>
      <c r="C8" s="25"/>
      <c r="D8" s="25"/>
      <c r="E8" s="25"/>
      <c r="F8" s="26" t="s">
        <v>19</v>
      </c>
      <c r="G8" s="34" t="str">
        <f t="shared" si="0"/>
        <v/>
      </c>
      <c r="I8" s="19" ph="1"/>
      <c r="K8" s="19" ph="1"/>
      <c r="L8" s="19" ph="1"/>
    </row>
    <row r="9" spans="1:12" ht="21.75" customHeight="1" x14ac:dyDescent="0.55000000000000004">
      <c r="A9" s="19"/>
      <c r="G9" s="34"/>
      <c r="I9" s="19" ph="1"/>
      <c r="K9" s="19" ph="1"/>
      <c r="L9" s="19" ph="1"/>
    </row>
    <row r="10" spans="1:12" ht="21.75" customHeight="1" x14ac:dyDescent="0.55000000000000004">
      <c r="A10" s="19"/>
      <c r="G10" s="34"/>
      <c r="I10" s="19" ph="1"/>
      <c r="K10" s="19" ph="1"/>
      <c r="L10" s="19" ph="1"/>
    </row>
    <row r="11" spans="1:12" ht="21.75" customHeight="1" x14ac:dyDescent="0.55000000000000004">
      <c r="A11" s="19"/>
      <c r="G11" s="34"/>
      <c r="I11" s="19" ph="1"/>
      <c r="K11" s="19" ph="1"/>
      <c r="L11" s="19" ph="1"/>
    </row>
    <row r="12" spans="1:12" ht="21.75" customHeight="1" x14ac:dyDescent="0.55000000000000004">
      <c r="A12" s="47" t="s">
        <v>23</v>
      </c>
      <c r="B12" s="47"/>
      <c r="C12" s="47"/>
      <c r="D12" s="20"/>
      <c r="E12" s="20"/>
      <c r="F12" s="20"/>
      <c r="G12" s="34"/>
    </row>
    <row r="13" spans="1:12" ht="21.75" customHeight="1" x14ac:dyDescent="0.55000000000000004">
      <c r="A13" s="21" t="s">
        <v>0</v>
      </c>
      <c r="B13" s="22" t="s">
        <v>15</v>
      </c>
      <c r="C13" s="22" t="s">
        <v>16</v>
      </c>
      <c r="D13" s="22" t="s">
        <v>17</v>
      </c>
      <c r="E13" s="23" t="s">
        <v>1</v>
      </c>
      <c r="F13" s="23" t="s">
        <v>18</v>
      </c>
      <c r="G13" s="34"/>
      <c r="I13" s="19" ph="1"/>
      <c r="K13" s="19" ph="1"/>
      <c r="L13" s="19" ph="1"/>
    </row>
    <row r="14" spans="1:12" ht="21.75" customHeight="1" x14ac:dyDescent="0.55000000000000004">
      <c r="A14" s="24">
        <v>1</v>
      </c>
      <c r="B14" s="25"/>
      <c r="C14" s="25"/>
      <c r="D14" s="25"/>
      <c r="E14" s="25"/>
      <c r="F14" s="26" t="s">
        <v>20</v>
      </c>
      <c r="G14" s="34" t="str">
        <f>IF(B14="","",IF(ISERROR(FIND("　",B14)),"姓と名の間は全角の空白を入れてください","OK"))</f>
        <v/>
      </c>
      <c r="I14" s="19" ph="1"/>
      <c r="K14" s="19" ph="1"/>
      <c r="L14" s="19" ph="1"/>
    </row>
    <row r="15" spans="1:12" ht="21.75" customHeight="1" x14ac:dyDescent="0.55000000000000004">
      <c r="A15" s="24">
        <v>2</v>
      </c>
      <c r="B15" s="25"/>
      <c r="C15" s="25"/>
      <c r="D15" s="25"/>
      <c r="E15" s="25"/>
      <c r="F15" s="26" t="s">
        <v>20</v>
      </c>
      <c r="G15" s="34" t="str">
        <f t="shared" ref="G15:G18" si="1">IF(B15="","",IF(ISERROR(FIND("　",B15)),"姓と名の間は全角の空白を入れてください","OK"))</f>
        <v/>
      </c>
      <c r="I15" s="19" ph="1"/>
      <c r="K15" s="19" ph="1"/>
      <c r="L15" s="19" ph="1"/>
    </row>
    <row r="16" spans="1:12" ht="21.75" customHeight="1" x14ac:dyDescent="0.55000000000000004">
      <c r="A16" s="24">
        <v>3</v>
      </c>
      <c r="B16" s="25"/>
      <c r="C16" s="25"/>
      <c r="D16" s="25"/>
      <c r="E16" s="25"/>
      <c r="F16" s="26" t="s">
        <v>20</v>
      </c>
      <c r="G16" s="34" t="str">
        <f t="shared" si="1"/>
        <v/>
      </c>
      <c r="I16" s="19" ph="1"/>
      <c r="K16" s="19" ph="1"/>
      <c r="L16" s="19" ph="1"/>
    </row>
    <row r="17" spans="1:12" ht="21.75" customHeight="1" x14ac:dyDescent="0.55000000000000004">
      <c r="A17" s="24">
        <v>4</v>
      </c>
      <c r="B17" s="25"/>
      <c r="C17" s="25"/>
      <c r="D17" s="25"/>
      <c r="E17" s="25"/>
      <c r="F17" s="26" t="s">
        <v>20</v>
      </c>
      <c r="G17" s="34" t="str">
        <f t="shared" si="1"/>
        <v/>
      </c>
      <c r="I17" s="19" ph="1"/>
      <c r="K17" s="19" ph="1"/>
      <c r="L17" s="19" ph="1"/>
    </row>
    <row r="18" spans="1:12" ht="21.75" customHeight="1" x14ac:dyDescent="0.55000000000000004">
      <c r="A18" s="24">
        <v>5</v>
      </c>
      <c r="B18" s="25"/>
      <c r="C18" s="25"/>
      <c r="D18" s="25"/>
      <c r="E18" s="25"/>
      <c r="F18" s="26" t="s">
        <v>20</v>
      </c>
      <c r="G18" s="34" t="str">
        <f t="shared" si="1"/>
        <v/>
      </c>
      <c r="I18" s="19" ph="1"/>
      <c r="K18" s="19" ph="1"/>
      <c r="L18" s="19" ph="1"/>
    </row>
    <row r="19" spans="1:12" ht="21.75" customHeight="1" x14ac:dyDescent="0.55000000000000004">
      <c r="A19" s="19"/>
      <c r="G19" s="34"/>
      <c r="I19" s="19" ph="1"/>
      <c r="K19" s="19" ph="1"/>
      <c r="L19" s="19" ph="1"/>
    </row>
    <row r="20" spans="1:12" ht="21.75" customHeight="1" x14ac:dyDescent="0.55000000000000004">
      <c r="A20" s="19"/>
      <c r="G20" s="34"/>
      <c r="I20" s="19" ph="1"/>
      <c r="K20" s="19" ph="1"/>
      <c r="L20" s="19" ph="1"/>
    </row>
    <row r="21" spans="1:12" ht="21.75" customHeight="1" x14ac:dyDescent="0.55000000000000004">
      <c r="A21" s="19"/>
      <c r="G21" s="34"/>
      <c r="I21" s="19" ph="1"/>
      <c r="K21" s="19" ph="1"/>
      <c r="L21" s="19" ph="1"/>
    </row>
    <row r="23" spans="1:12" ht="18" customHeight="1" x14ac:dyDescent="0.45">
      <c r="C23" s="19" ph="1"/>
      <c r="F23" s="19" ph="1"/>
      <c r="G23" s="19" ph="1"/>
    </row>
    <row r="25" spans="1:12" ht="18" customHeight="1" x14ac:dyDescent="0.45">
      <c r="C25" s="19" ph="1"/>
      <c r="F25" s="19" ph="1"/>
      <c r="G25" s="19" ph="1"/>
    </row>
    <row r="27" spans="1:12" ht="18" customHeight="1" x14ac:dyDescent="0.45">
      <c r="C27" s="19" ph="1"/>
      <c r="F27" s="19" ph="1"/>
      <c r="G27" s="19" ph="1"/>
    </row>
    <row r="28" spans="1:12" ht="18" customHeight="1" x14ac:dyDescent="0.45">
      <c r="C28" s="19" ph="1"/>
      <c r="F28" s="19" ph="1"/>
      <c r="G28" s="19" ph="1"/>
    </row>
    <row r="29" spans="1:12" ht="18" customHeight="1" x14ac:dyDescent="0.45">
      <c r="C29" s="19" ph="1"/>
      <c r="F29" s="19" ph="1"/>
      <c r="G29" s="19" ph="1"/>
    </row>
    <row r="30" spans="1:12" ht="18" customHeight="1" x14ac:dyDescent="0.45">
      <c r="C30" s="19" ph="1"/>
      <c r="F30" s="19" ph="1"/>
      <c r="G30" s="19" ph="1"/>
    </row>
    <row r="31" spans="1:12" ht="18" customHeight="1" x14ac:dyDescent="0.45">
      <c r="C31" s="19" ph="1"/>
      <c r="F31" s="19" ph="1"/>
      <c r="G31" s="19" ph="1"/>
    </row>
    <row r="32" spans="1:12" ht="18" customHeight="1" x14ac:dyDescent="0.45">
      <c r="C32" s="19" ph="1"/>
      <c r="F32" s="19" ph="1"/>
      <c r="G32" s="19" ph="1"/>
    </row>
    <row r="36" spans="3:7" ht="18" customHeight="1" x14ac:dyDescent="0.45">
      <c r="C36" s="19" ph="1"/>
      <c r="F36" s="19" ph="1"/>
      <c r="G36" s="19" ph="1"/>
    </row>
    <row r="38" spans="3:7" ht="18" customHeight="1" x14ac:dyDescent="0.45">
      <c r="C38" s="19" ph="1"/>
      <c r="F38" s="19" ph="1"/>
      <c r="G38" s="19" ph="1"/>
    </row>
    <row r="39" spans="3:7" ht="18" customHeight="1" x14ac:dyDescent="0.45">
      <c r="C39" s="19" ph="1"/>
      <c r="F39" s="19" ph="1"/>
      <c r="G39" s="19" ph="1"/>
    </row>
    <row r="40" spans="3:7" ht="18" customHeight="1" x14ac:dyDescent="0.45">
      <c r="C40" s="19" ph="1"/>
      <c r="F40" s="19" ph="1"/>
      <c r="G40" s="19" ph="1"/>
    </row>
    <row r="41" spans="3:7" ht="18" customHeight="1" x14ac:dyDescent="0.45">
      <c r="C41" s="19" ph="1"/>
      <c r="F41" s="19" ph="1"/>
      <c r="G41" s="19" ph="1"/>
    </row>
    <row r="42" spans="3:7" ht="18" customHeight="1" x14ac:dyDescent="0.45">
      <c r="C42" s="19" ph="1"/>
      <c r="F42" s="19" ph="1"/>
      <c r="G42" s="19" ph="1"/>
    </row>
    <row r="43" spans="3:7" ht="18" customHeight="1" x14ac:dyDescent="0.45">
      <c r="C43" s="19" ph="1"/>
      <c r="F43" s="19" ph="1"/>
      <c r="G43" s="19" ph="1"/>
    </row>
    <row r="47" spans="3:7" ht="18" customHeight="1" x14ac:dyDescent="0.45">
      <c r="C47" s="19" ph="1"/>
      <c r="F47" s="19" ph="1"/>
      <c r="G47" s="19" ph="1"/>
    </row>
    <row r="48" spans="3:7" ht="18" customHeight="1" x14ac:dyDescent="0.45">
      <c r="C48" s="19" ph="1"/>
      <c r="F48" s="19" ph="1"/>
      <c r="G48" s="19" ph="1"/>
    </row>
    <row r="49" spans="3:7" ht="18" customHeight="1" x14ac:dyDescent="0.45">
      <c r="C49" s="19" ph="1"/>
      <c r="F49" s="19" ph="1"/>
      <c r="G49" s="19" ph="1"/>
    </row>
    <row r="50" spans="3:7" ht="18" customHeight="1" x14ac:dyDescent="0.45">
      <c r="C50" s="19" ph="1"/>
      <c r="F50" s="19" ph="1"/>
      <c r="G50" s="19" ph="1"/>
    </row>
    <row r="51" spans="3:7" ht="18" customHeight="1" x14ac:dyDescent="0.45">
      <c r="C51" s="19" ph="1"/>
      <c r="F51" s="19" ph="1"/>
      <c r="G51" s="19" ph="1"/>
    </row>
    <row r="52" spans="3:7" ht="18" customHeight="1" x14ac:dyDescent="0.45">
      <c r="C52" s="19" ph="1"/>
      <c r="F52" s="19" ph="1"/>
      <c r="G52" s="19" ph="1"/>
    </row>
    <row r="56" spans="3:7" ht="18" customHeight="1" x14ac:dyDescent="0.45">
      <c r="C56" s="19" ph="1"/>
      <c r="F56" s="19" ph="1"/>
      <c r="G56" s="19" ph="1"/>
    </row>
    <row r="57" spans="3:7" ht="18" customHeight="1" x14ac:dyDescent="0.45">
      <c r="C57" s="19" ph="1"/>
      <c r="F57" s="19" ph="1"/>
      <c r="G57" s="19" ph="1"/>
    </row>
  </sheetData>
  <mergeCells count="3">
    <mergeCell ref="A1:F1"/>
    <mergeCell ref="A2:C2"/>
    <mergeCell ref="A12:C12"/>
  </mergeCells>
  <phoneticPr fontId="7" type="Hiragana"/>
  <conditionalFormatting sqref="G4:G21">
    <cfRule type="expression" dxfId="2" priority="1">
      <formula>IF(ISERROR(FIND("　",B4)), "姓と名の間は全角の空白を入れてください", "Space found")</formula>
    </cfRule>
  </conditionalFormatting>
  <dataValidations count="1">
    <dataValidation type="list" allowBlank="1" showInputMessage="1" showErrorMessage="1" sqref="E4:E8 E14:E18" xr:uid="{2F3F3E49-7DFE-495F-9990-AD2191616722}">
      <formula1>"3年,2年,1年"</formula1>
    </dataValidation>
  </dataValidations>
  <pageMargins left="0.67" right="0.27559055118110237" top="0.74803149606299213" bottom="0.52" header="0.31496062992125984" footer="0.31496062992125984"/>
  <pageSetup paperSize="9" scale="9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view="pageBreakPreview" zoomScaleNormal="100" zoomScaleSheetLayoutView="100" workbookViewId="0">
      <selection sqref="A1:F1"/>
    </sheetView>
  </sheetViews>
  <sheetFormatPr defaultColWidth="9" defaultRowHeight="18" customHeight="1" x14ac:dyDescent="0.45"/>
  <cols>
    <col min="1" max="1" width="5.19921875" style="27" customWidth="1"/>
    <col min="2" max="2" width="17.1328125" style="19" customWidth="1"/>
    <col min="3" max="3" width="23.796875" style="19" customWidth="1"/>
    <col min="4" max="4" width="15" style="19" customWidth="1"/>
    <col min="5" max="5" width="11.46484375" style="19" customWidth="1"/>
    <col min="6" max="6" width="6" style="19" bestFit="1" customWidth="1"/>
    <col min="7" max="7" width="17.33203125" style="19" customWidth="1"/>
    <col min="8" max="8" width="9.86328125" style="19" customWidth="1"/>
    <col min="9" max="16384" width="9" style="19"/>
  </cols>
  <sheetData>
    <row r="1" spans="1:12" ht="25.25" customHeight="1" x14ac:dyDescent="0.5">
      <c r="A1" s="45" t="str">
        <f>+集計表!A1</f>
        <v>第11回三重県小学生オープンバドミントン大会(低学年の部)申込集計</v>
      </c>
      <c r="B1" s="45"/>
      <c r="C1" s="45"/>
      <c r="D1" s="45"/>
      <c r="E1" s="45"/>
      <c r="F1" s="45"/>
      <c r="G1" s="18"/>
      <c r="H1" s="18"/>
    </row>
    <row r="2" spans="1:12" ht="21.75" customHeight="1" x14ac:dyDescent="0.45">
      <c r="A2" s="46" t="s">
        <v>24</v>
      </c>
      <c r="B2" s="46"/>
      <c r="C2" s="46"/>
      <c r="D2" s="20"/>
      <c r="E2" s="20"/>
      <c r="F2" s="20"/>
    </row>
    <row r="3" spans="1:12" ht="21.75" customHeight="1" x14ac:dyDescent="0.45">
      <c r="A3" s="21" t="s">
        <v>0</v>
      </c>
      <c r="B3" s="22" t="s">
        <v>15</v>
      </c>
      <c r="C3" s="22" t="s">
        <v>16</v>
      </c>
      <c r="D3" s="22" t="s">
        <v>17</v>
      </c>
      <c r="E3" s="23" t="s">
        <v>1</v>
      </c>
      <c r="F3" s="23" t="s">
        <v>18</v>
      </c>
      <c r="I3" s="19" ph="1"/>
      <c r="K3" s="19" ph="1"/>
      <c r="L3" s="19" ph="1"/>
    </row>
    <row r="4" spans="1:12" ht="21.75" customHeight="1" x14ac:dyDescent="0.55000000000000004">
      <c r="A4" s="24">
        <v>1</v>
      </c>
      <c r="B4" s="25"/>
      <c r="C4" s="25"/>
      <c r="D4" s="25"/>
      <c r="E4" s="25"/>
      <c r="F4" s="26" t="s">
        <v>19</v>
      </c>
      <c r="G4" s="34" t="str">
        <f>IF(B4="","",IF(ISERROR(FIND("　",B4)),"姓と名の間は全角の空白を入れてください","OK"))</f>
        <v/>
      </c>
      <c r="I4" s="19" ph="1"/>
      <c r="K4" s="19" ph="1"/>
      <c r="L4" s="19" ph="1"/>
    </row>
    <row r="5" spans="1:12" ht="21.75" customHeight="1" x14ac:dyDescent="0.55000000000000004">
      <c r="A5" s="24">
        <v>2</v>
      </c>
      <c r="B5" s="25"/>
      <c r="C5" s="25"/>
      <c r="D5" s="25"/>
      <c r="E5" s="25"/>
      <c r="F5" s="26" t="s">
        <v>19</v>
      </c>
      <c r="G5" s="34" t="str">
        <f t="shared" ref="G5:G8" si="0">IF(B5="","",IF(ISERROR(FIND("　",B5)),"姓と名の間は全角の空白を入れてください","OK"))</f>
        <v/>
      </c>
      <c r="I5" s="19" ph="1"/>
      <c r="K5" s="19" ph="1"/>
      <c r="L5" s="19" ph="1"/>
    </row>
    <row r="6" spans="1:12" ht="21.75" customHeight="1" x14ac:dyDescent="0.55000000000000004">
      <c r="A6" s="24">
        <v>3</v>
      </c>
      <c r="B6" s="25"/>
      <c r="C6" s="25"/>
      <c r="D6" s="25"/>
      <c r="E6" s="25"/>
      <c r="F6" s="26" t="s">
        <v>19</v>
      </c>
      <c r="G6" s="34" t="str">
        <f t="shared" si="0"/>
        <v/>
      </c>
      <c r="I6" s="19" ph="1"/>
      <c r="K6" s="19" ph="1"/>
      <c r="L6" s="19" ph="1"/>
    </row>
    <row r="7" spans="1:12" ht="21.75" customHeight="1" x14ac:dyDescent="0.55000000000000004">
      <c r="A7" s="24">
        <v>4</v>
      </c>
      <c r="B7" s="25"/>
      <c r="C7" s="25"/>
      <c r="D7" s="25"/>
      <c r="E7" s="25"/>
      <c r="F7" s="26" t="s">
        <v>19</v>
      </c>
      <c r="G7" s="34" t="str">
        <f t="shared" si="0"/>
        <v/>
      </c>
      <c r="I7" s="19" ph="1"/>
      <c r="K7" s="19" ph="1"/>
      <c r="L7" s="19" ph="1"/>
    </row>
    <row r="8" spans="1:12" ht="21.75" customHeight="1" x14ac:dyDescent="0.55000000000000004">
      <c r="A8" s="24">
        <v>5</v>
      </c>
      <c r="B8" s="25"/>
      <c r="C8" s="25"/>
      <c r="D8" s="25"/>
      <c r="E8" s="25"/>
      <c r="F8" s="26" t="s">
        <v>19</v>
      </c>
      <c r="G8" s="34" t="str">
        <f t="shared" si="0"/>
        <v/>
      </c>
      <c r="I8" s="19" ph="1"/>
      <c r="K8" s="19" ph="1"/>
      <c r="L8" s="19" ph="1"/>
    </row>
    <row r="9" spans="1:12" ht="21.75" customHeight="1" x14ac:dyDescent="0.55000000000000004">
      <c r="A9" s="19"/>
      <c r="G9" s="34"/>
      <c r="I9" s="19" ph="1"/>
      <c r="K9" s="19" ph="1"/>
      <c r="L9" s="19" ph="1"/>
    </row>
    <row r="10" spans="1:12" ht="21.75" customHeight="1" x14ac:dyDescent="0.55000000000000004">
      <c r="A10" s="19"/>
      <c r="G10" s="34"/>
      <c r="I10" s="19" ph="1"/>
      <c r="K10" s="19" ph="1"/>
      <c r="L10" s="19" ph="1"/>
    </row>
    <row r="11" spans="1:12" ht="21.75" customHeight="1" x14ac:dyDescent="0.55000000000000004">
      <c r="A11" s="19"/>
      <c r="G11" s="34"/>
      <c r="I11" s="19" ph="1"/>
      <c r="K11" s="19" ph="1"/>
      <c r="L11" s="19" ph="1"/>
    </row>
    <row r="12" spans="1:12" ht="21.75" customHeight="1" x14ac:dyDescent="0.55000000000000004">
      <c r="A12" s="47" t="s">
        <v>25</v>
      </c>
      <c r="B12" s="47"/>
      <c r="C12" s="47"/>
      <c r="D12" s="20"/>
      <c r="E12" s="20"/>
      <c r="F12" s="20"/>
      <c r="G12" s="34"/>
    </row>
    <row r="13" spans="1:12" ht="21.75" customHeight="1" x14ac:dyDescent="0.55000000000000004">
      <c r="A13" s="21" t="s">
        <v>0</v>
      </c>
      <c r="B13" s="22" t="s">
        <v>15</v>
      </c>
      <c r="C13" s="22" t="s">
        <v>16</v>
      </c>
      <c r="D13" s="22" t="s">
        <v>17</v>
      </c>
      <c r="E13" s="23" t="s">
        <v>1</v>
      </c>
      <c r="F13" s="23" t="s">
        <v>18</v>
      </c>
      <c r="G13" s="34"/>
      <c r="I13" s="19" ph="1"/>
      <c r="K13" s="19" ph="1"/>
      <c r="L13" s="19" ph="1"/>
    </row>
    <row r="14" spans="1:12" ht="21.75" customHeight="1" x14ac:dyDescent="0.55000000000000004">
      <c r="A14" s="24">
        <v>1</v>
      </c>
      <c r="B14" s="25"/>
      <c r="C14" s="25"/>
      <c r="D14" s="25"/>
      <c r="E14" s="25"/>
      <c r="F14" s="26" t="s">
        <v>20</v>
      </c>
      <c r="G14" s="34" t="str">
        <f>IF(B14="","",IF(ISERROR(FIND("　",B14)),"姓と名の間は全角の空白を入れてください","OK"))</f>
        <v/>
      </c>
      <c r="I14" s="19" ph="1"/>
      <c r="K14" s="19" ph="1"/>
      <c r="L14" s="19" ph="1"/>
    </row>
    <row r="15" spans="1:12" ht="21.75" customHeight="1" x14ac:dyDescent="0.55000000000000004">
      <c r="A15" s="24">
        <v>2</v>
      </c>
      <c r="B15" s="25"/>
      <c r="C15" s="25"/>
      <c r="D15" s="25"/>
      <c r="E15" s="25"/>
      <c r="F15" s="26" t="s">
        <v>20</v>
      </c>
      <c r="G15" s="34" t="str">
        <f t="shared" ref="G15:G18" si="1">IF(B15="","",IF(ISERROR(FIND("　",B15)),"姓と名の間は全角の空白を入れてください","OK"))</f>
        <v/>
      </c>
      <c r="I15" s="19" ph="1"/>
      <c r="K15" s="19" ph="1"/>
      <c r="L15" s="19" ph="1"/>
    </row>
    <row r="16" spans="1:12" ht="21.75" customHeight="1" x14ac:dyDescent="0.55000000000000004">
      <c r="A16" s="24">
        <v>3</v>
      </c>
      <c r="B16" s="25"/>
      <c r="C16" s="25"/>
      <c r="D16" s="25"/>
      <c r="E16" s="25"/>
      <c r="F16" s="26" t="s">
        <v>20</v>
      </c>
      <c r="G16" s="34" t="str">
        <f t="shared" si="1"/>
        <v/>
      </c>
      <c r="I16" s="19" ph="1"/>
      <c r="K16" s="19" ph="1"/>
      <c r="L16" s="19" ph="1"/>
    </row>
    <row r="17" spans="1:12" ht="21.75" customHeight="1" x14ac:dyDescent="0.55000000000000004">
      <c r="A17" s="24">
        <v>4</v>
      </c>
      <c r="B17" s="25"/>
      <c r="C17" s="25"/>
      <c r="D17" s="25"/>
      <c r="E17" s="25"/>
      <c r="F17" s="26" t="s">
        <v>20</v>
      </c>
      <c r="G17" s="34" t="str">
        <f t="shared" si="1"/>
        <v/>
      </c>
      <c r="I17" s="19" ph="1"/>
      <c r="K17" s="19" ph="1"/>
      <c r="L17" s="19" ph="1"/>
    </row>
    <row r="18" spans="1:12" ht="21.75" customHeight="1" x14ac:dyDescent="0.55000000000000004">
      <c r="A18" s="24">
        <v>5</v>
      </c>
      <c r="B18" s="25"/>
      <c r="C18" s="25"/>
      <c r="D18" s="25"/>
      <c r="E18" s="25"/>
      <c r="F18" s="26" t="s">
        <v>20</v>
      </c>
      <c r="G18" s="34" t="str">
        <f t="shared" si="1"/>
        <v/>
      </c>
      <c r="I18" s="19" ph="1"/>
      <c r="K18" s="19" ph="1"/>
      <c r="L18" s="19" ph="1"/>
    </row>
    <row r="19" spans="1:12" ht="21.75" customHeight="1" x14ac:dyDescent="0.45">
      <c r="A19" s="19"/>
      <c r="I19" s="19" ph="1"/>
      <c r="K19" s="19" ph="1"/>
      <c r="L19" s="19" ph="1"/>
    </row>
    <row r="20" spans="1:12" ht="21.75" customHeight="1" x14ac:dyDescent="0.45">
      <c r="A20" s="19"/>
      <c r="I20" s="19" ph="1"/>
      <c r="K20" s="19" ph="1"/>
      <c r="L20" s="19" ph="1"/>
    </row>
    <row r="21" spans="1:12" ht="21.75" customHeight="1" x14ac:dyDescent="0.45">
      <c r="A21" s="19"/>
      <c r="I21" s="19" ph="1"/>
      <c r="K21" s="19" ph="1"/>
      <c r="L21" s="19" ph="1"/>
    </row>
    <row r="23" spans="1:12" ht="18" customHeight="1" x14ac:dyDescent="0.45">
      <c r="C23" s="19" ph="1"/>
      <c r="F23" s="19" ph="1"/>
      <c r="G23" s="19" ph="1"/>
    </row>
    <row r="25" spans="1:12" ht="18" customHeight="1" x14ac:dyDescent="0.45">
      <c r="C25" s="19" ph="1"/>
      <c r="F25" s="19" ph="1"/>
      <c r="G25" s="19" ph="1"/>
    </row>
    <row r="27" spans="1:12" ht="18" customHeight="1" x14ac:dyDescent="0.45">
      <c r="C27" s="19" ph="1"/>
      <c r="F27" s="19" ph="1"/>
      <c r="G27" s="19" ph="1"/>
    </row>
    <row r="28" spans="1:12" ht="18" customHeight="1" x14ac:dyDescent="0.45">
      <c r="C28" s="19" ph="1"/>
      <c r="F28" s="19" ph="1"/>
      <c r="G28" s="19" ph="1"/>
    </row>
    <row r="29" spans="1:12" ht="18" customHeight="1" x14ac:dyDescent="0.45">
      <c r="C29" s="19" ph="1"/>
      <c r="F29" s="19" ph="1"/>
      <c r="G29" s="19" ph="1"/>
    </row>
    <row r="30" spans="1:12" ht="18" customHeight="1" x14ac:dyDescent="0.45">
      <c r="C30" s="19" ph="1"/>
      <c r="F30" s="19" ph="1"/>
      <c r="G30" s="19" ph="1"/>
    </row>
    <row r="31" spans="1:12" ht="18" customHeight="1" x14ac:dyDescent="0.45">
      <c r="C31" s="19" ph="1"/>
      <c r="F31" s="19" ph="1"/>
      <c r="G31" s="19" ph="1"/>
    </row>
    <row r="32" spans="1:12" ht="18" customHeight="1" x14ac:dyDescent="0.45">
      <c r="C32" s="19" ph="1"/>
      <c r="F32" s="19" ph="1"/>
      <c r="G32" s="19" ph="1"/>
    </row>
    <row r="36" spans="3:7" ht="18" customHeight="1" x14ac:dyDescent="0.45">
      <c r="C36" s="19" ph="1"/>
      <c r="F36" s="19" ph="1"/>
      <c r="G36" s="19" ph="1"/>
    </row>
    <row r="38" spans="3:7" ht="18" customHeight="1" x14ac:dyDescent="0.45">
      <c r="C38" s="19" ph="1"/>
      <c r="F38" s="19" ph="1"/>
      <c r="G38" s="19" ph="1"/>
    </row>
    <row r="39" spans="3:7" ht="18" customHeight="1" x14ac:dyDescent="0.45">
      <c r="C39" s="19" ph="1"/>
      <c r="F39" s="19" ph="1"/>
      <c r="G39" s="19" ph="1"/>
    </row>
    <row r="40" spans="3:7" ht="18" customHeight="1" x14ac:dyDescent="0.45">
      <c r="C40" s="19" ph="1"/>
      <c r="F40" s="19" ph="1"/>
      <c r="G40" s="19" ph="1"/>
    </row>
    <row r="41" spans="3:7" ht="18" customHeight="1" x14ac:dyDescent="0.45">
      <c r="C41" s="19" ph="1"/>
      <c r="F41" s="19" ph="1"/>
      <c r="G41" s="19" ph="1"/>
    </row>
    <row r="42" spans="3:7" ht="18" customHeight="1" x14ac:dyDescent="0.45">
      <c r="C42" s="19" ph="1"/>
      <c r="F42" s="19" ph="1"/>
      <c r="G42" s="19" ph="1"/>
    </row>
    <row r="43" spans="3:7" ht="18" customHeight="1" x14ac:dyDescent="0.45">
      <c r="C43" s="19" ph="1"/>
      <c r="F43" s="19" ph="1"/>
      <c r="G43" s="19" ph="1"/>
    </row>
    <row r="47" spans="3:7" ht="18" customHeight="1" x14ac:dyDescent="0.45">
      <c r="C47" s="19" ph="1"/>
      <c r="F47" s="19" ph="1"/>
      <c r="G47" s="19" ph="1"/>
    </row>
    <row r="48" spans="3:7" ht="18" customHeight="1" x14ac:dyDescent="0.45">
      <c r="C48" s="19" ph="1"/>
      <c r="F48" s="19" ph="1"/>
      <c r="G48" s="19" ph="1"/>
    </row>
    <row r="49" spans="3:7" ht="18" customHeight="1" x14ac:dyDescent="0.45">
      <c r="C49" s="19" ph="1"/>
      <c r="F49" s="19" ph="1"/>
      <c r="G49" s="19" ph="1"/>
    </row>
    <row r="50" spans="3:7" ht="18" customHeight="1" x14ac:dyDescent="0.45">
      <c r="C50" s="19" ph="1"/>
      <c r="F50" s="19" ph="1"/>
      <c r="G50" s="19" ph="1"/>
    </row>
    <row r="51" spans="3:7" ht="18" customHeight="1" x14ac:dyDescent="0.45">
      <c r="C51" s="19" ph="1"/>
      <c r="F51" s="19" ph="1"/>
      <c r="G51" s="19" ph="1"/>
    </row>
    <row r="52" spans="3:7" ht="18" customHeight="1" x14ac:dyDescent="0.45">
      <c r="C52" s="19" ph="1"/>
      <c r="F52" s="19" ph="1"/>
      <c r="G52" s="19" ph="1"/>
    </row>
    <row r="56" spans="3:7" ht="18" customHeight="1" x14ac:dyDescent="0.45">
      <c r="C56" s="19" ph="1"/>
      <c r="F56" s="19" ph="1"/>
      <c r="G56" s="19" ph="1"/>
    </row>
    <row r="57" spans="3:7" ht="18" customHeight="1" x14ac:dyDescent="0.45">
      <c r="C57" s="19" ph="1"/>
      <c r="F57" s="19" ph="1"/>
      <c r="G57" s="19" ph="1"/>
    </row>
  </sheetData>
  <mergeCells count="3">
    <mergeCell ref="A1:F1"/>
    <mergeCell ref="A2:C2"/>
    <mergeCell ref="A12:C12"/>
  </mergeCells>
  <phoneticPr fontId="8"/>
  <conditionalFormatting sqref="G4:G18">
    <cfRule type="expression" dxfId="1" priority="1">
      <formula>IF(ISERROR(FIND("　",B4)), "姓と名の間は全角の空白を入れてください", "Space found")</formula>
    </cfRule>
  </conditionalFormatting>
  <dataValidations count="1">
    <dataValidation type="list" allowBlank="1" showInputMessage="1" showErrorMessage="1" sqref="E4:E8 E14:E18" xr:uid="{D2DC23AB-3C4B-4D8F-8DED-189A82387B24}">
      <formula1>"3年,2年,1年"</formula1>
    </dataValidation>
  </dataValidations>
  <pageMargins left="0.67" right="0.27559055118110237" top="0.74803149606299213" bottom="0.52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8"/>
  <sheetViews>
    <sheetView tabSelected="1" view="pageBreakPreview" zoomScaleNormal="100" zoomScaleSheetLayoutView="100" workbookViewId="0">
      <selection activeCell="E18" sqref="E18"/>
    </sheetView>
  </sheetViews>
  <sheetFormatPr defaultColWidth="9" defaultRowHeight="18" customHeight="1" x14ac:dyDescent="0.45"/>
  <cols>
    <col min="1" max="1" width="5.19921875" style="31" customWidth="1"/>
    <col min="2" max="2" width="17.1328125" style="29" customWidth="1"/>
    <col min="3" max="3" width="23.796875" style="29" customWidth="1"/>
    <col min="4" max="4" width="15" style="29" customWidth="1"/>
    <col min="5" max="5" width="11.46484375" style="29" customWidth="1"/>
    <col min="6" max="6" width="6" style="29" bestFit="1" customWidth="1"/>
    <col min="7" max="7" width="17.33203125" style="29" customWidth="1"/>
    <col min="8" max="8" width="9.86328125" style="29" customWidth="1"/>
    <col min="9" max="16384" width="9" style="29"/>
  </cols>
  <sheetData>
    <row r="1" spans="1:12" ht="25.25" customHeight="1" x14ac:dyDescent="0.5">
      <c r="A1" s="45" t="str">
        <f>+集計表!A1</f>
        <v>第11回三重県小学生オープンバドミントン大会(低学年の部)申込集計</v>
      </c>
      <c r="B1" s="45"/>
      <c r="C1" s="45"/>
      <c r="D1" s="45"/>
      <c r="E1" s="45"/>
      <c r="F1" s="45"/>
      <c r="G1" s="28"/>
      <c r="H1" s="28"/>
    </row>
    <row r="2" spans="1:12" ht="21.75" customHeight="1" x14ac:dyDescent="0.45">
      <c r="A2" s="46" t="s">
        <v>28</v>
      </c>
      <c r="B2" s="46"/>
      <c r="C2" s="46"/>
      <c r="D2" s="20"/>
      <c r="E2" s="20"/>
      <c r="F2" s="20"/>
    </row>
    <row r="3" spans="1:12" ht="21.75" customHeight="1" x14ac:dyDescent="0.45">
      <c r="A3" s="21" t="s">
        <v>0</v>
      </c>
      <c r="B3" s="22" t="s">
        <v>15</v>
      </c>
      <c r="C3" s="22" t="s">
        <v>16</v>
      </c>
      <c r="D3" s="22" t="s">
        <v>17</v>
      </c>
      <c r="E3" s="23" t="s">
        <v>1</v>
      </c>
      <c r="F3" s="23" t="s">
        <v>18</v>
      </c>
      <c r="I3" s="29" ph="1"/>
      <c r="K3" s="29" ph="1"/>
      <c r="L3" s="29" ph="1"/>
    </row>
    <row r="4" spans="1:12" ht="21.75" customHeight="1" x14ac:dyDescent="0.55000000000000004">
      <c r="A4" s="24">
        <v>1</v>
      </c>
      <c r="B4" s="25"/>
      <c r="C4" s="25"/>
      <c r="D4" s="25"/>
      <c r="E4" s="25"/>
      <c r="F4" s="26" t="s">
        <v>19</v>
      </c>
      <c r="G4" s="34" t="str">
        <f>IF(B4="","",IF(ISERROR(FIND("　",B4)),"姓と名の間は全角の空白を入れてください","OK"))</f>
        <v/>
      </c>
      <c r="I4" s="29" ph="1"/>
      <c r="K4" s="29" ph="1"/>
      <c r="L4" s="29" ph="1"/>
    </row>
    <row r="5" spans="1:12" ht="21.75" customHeight="1" x14ac:dyDescent="0.55000000000000004">
      <c r="A5" s="24">
        <v>2</v>
      </c>
      <c r="B5" s="25"/>
      <c r="C5" s="25"/>
      <c r="D5" s="25"/>
      <c r="E5" s="25"/>
      <c r="F5" s="26" t="s">
        <v>19</v>
      </c>
      <c r="G5" s="34" t="str">
        <f t="shared" ref="G5:G8" si="0">IF(B5="","",IF(ISERROR(FIND("　",B5)),"姓と名の間は全角の空白を入れてください","OK"))</f>
        <v/>
      </c>
      <c r="I5" s="29" ph="1"/>
      <c r="K5" s="29" ph="1"/>
      <c r="L5" s="29" ph="1"/>
    </row>
    <row r="6" spans="1:12" ht="21.75" customHeight="1" x14ac:dyDescent="0.55000000000000004">
      <c r="A6" s="24">
        <v>3</v>
      </c>
      <c r="B6" s="25"/>
      <c r="C6" s="25"/>
      <c r="D6" s="25"/>
      <c r="E6" s="25"/>
      <c r="F6" s="26" t="s">
        <v>19</v>
      </c>
      <c r="G6" s="34" t="str">
        <f t="shared" si="0"/>
        <v/>
      </c>
      <c r="I6" s="29" ph="1"/>
      <c r="K6" s="29" ph="1"/>
      <c r="L6" s="29" ph="1"/>
    </row>
    <row r="7" spans="1:12" ht="21.75" customHeight="1" x14ac:dyDescent="0.55000000000000004">
      <c r="A7" s="24">
        <v>4</v>
      </c>
      <c r="B7" s="25"/>
      <c r="C7" s="25"/>
      <c r="D7" s="25"/>
      <c r="E7" s="25"/>
      <c r="F7" s="26" t="s">
        <v>19</v>
      </c>
      <c r="G7" s="34" t="str">
        <f t="shared" si="0"/>
        <v/>
      </c>
      <c r="I7" s="29" ph="1"/>
      <c r="K7" s="29" ph="1"/>
      <c r="L7" s="29" ph="1"/>
    </row>
    <row r="8" spans="1:12" ht="21.75" customHeight="1" x14ac:dyDescent="0.55000000000000004">
      <c r="A8" s="24">
        <v>5</v>
      </c>
      <c r="B8" s="25"/>
      <c r="C8" s="25"/>
      <c r="D8" s="25"/>
      <c r="E8" s="25"/>
      <c r="F8" s="26" t="s">
        <v>19</v>
      </c>
      <c r="G8" s="34" t="str">
        <f t="shared" si="0"/>
        <v/>
      </c>
      <c r="I8" s="29" ph="1"/>
      <c r="K8" s="29" ph="1"/>
      <c r="L8" s="29" ph="1"/>
    </row>
    <row r="9" spans="1:12" ht="21.75" customHeight="1" x14ac:dyDescent="0.55000000000000004">
      <c r="A9" s="47" t="s">
        <v>26</v>
      </c>
      <c r="B9" s="47"/>
      <c r="C9" s="47"/>
      <c r="D9" s="20"/>
      <c r="E9" s="20"/>
      <c r="F9" s="20"/>
      <c r="G9" s="34"/>
    </row>
    <row r="10" spans="1:12" ht="21.75" customHeight="1" x14ac:dyDescent="0.55000000000000004">
      <c r="A10" s="21" t="s">
        <v>0</v>
      </c>
      <c r="B10" s="22" t="s">
        <v>15</v>
      </c>
      <c r="C10" s="22" t="s">
        <v>16</v>
      </c>
      <c r="D10" s="22" t="s">
        <v>17</v>
      </c>
      <c r="E10" s="23" t="s">
        <v>1</v>
      </c>
      <c r="F10" s="23" t="s">
        <v>18</v>
      </c>
      <c r="G10" s="34"/>
      <c r="I10" s="29" ph="1"/>
      <c r="K10" s="29" ph="1"/>
      <c r="L10" s="29" ph="1"/>
    </row>
    <row r="11" spans="1:12" ht="21.75" customHeight="1" x14ac:dyDescent="0.55000000000000004">
      <c r="A11" s="24">
        <v>1</v>
      </c>
      <c r="B11" s="25"/>
      <c r="C11" s="25"/>
      <c r="D11" s="25"/>
      <c r="E11" s="25"/>
      <c r="F11" s="26" t="s">
        <v>20</v>
      </c>
      <c r="G11" s="34" t="str">
        <f>IF(B11="","",IF(ISERROR(FIND("　",B11)),"姓と名の間は全角の空白を入れてください","OK"))</f>
        <v/>
      </c>
      <c r="I11" s="29" ph="1"/>
      <c r="K11" s="29" ph="1"/>
      <c r="L11" s="29" ph="1"/>
    </row>
    <row r="12" spans="1:12" ht="21.75" customHeight="1" x14ac:dyDescent="0.55000000000000004">
      <c r="A12" s="24">
        <v>2</v>
      </c>
      <c r="B12" s="25"/>
      <c r="C12" s="25"/>
      <c r="D12" s="25"/>
      <c r="E12" s="25"/>
      <c r="F12" s="26" t="s">
        <v>20</v>
      </c>
      <c r="G12" s="34" t="str">
        <f t="shared" ref="G12:G15" si="1">IF(B12="","",IF(ISERROR(FIND("　",B12)),"姓と名の間は全角の空白を入れてください","OK"))</f>
        <v/>
      </c>
      <c r="I12" s="29" ph="1"/>
      <c r="K12" s="29" ph="1"/>
      <c r="L12" s="29" ph="1"/>
    </row>
    <row r="13" spans="1:12" ht="21.75" customHeight="1" x14ac:dyDescent="0.55000000000000004">
      <c r="A13" s="24">
        <v>3</v>
      </c>
      <c r="B13" s="25"/>
      <c r="C13" s="25"/>
      <c r="D13" s="25"/>
      <c r="E13" s="25"/>
      <c r="F13" s="26" t="s">
        <v>20</v>
      </c>
      <c r="G13" s="34" t="str">
        <f t="shared" si="1"/>
        <v/>
      </c>
      <c r="I13" s="29" ph="1"/>
      <c r="K13" s="29" ph="1"/>
      <c r="L13" s="29" ph="1"/>
    </row>
    <row r="14" spans="1:12" ht="21.75" customHeight="1" x14ac:dyDescent="0.55000000000000004">
      <c r="A14" s="24">
        <v>4</v>
      </c>
      <c r="B14" s="25"/>
      <c r="C14" s="25"/>
      <c r="D14" s="25"/>
      <c r="E14" s="25"/>
      <c r="F14" s="26" t="s">
        <v>20</v>
      </c>
      <c r="G14" s="34" t="str">
        <f t="shared" si="1"/>
        <v/>
      </c>
      <c r="I14" s="29" ph="1"/>
      <c r="K14" s="29" ph="1"/>
      <c r="L14" s="29" ph="1"/>
    </row>
    <row r="15" spans="1:12" ht="21.75" customHeight="1" x14ac:dyDescent="0.55000000000000004">
      <c r="A15" s="24">
        <v>5</v>
      </c>
      <c r="B15" s="25"/>
      <c r="C15" s="25"/>
      <c r="D15" s="25"/>
      <c r="E15" s="25"/>
      <c r="F15" s="26" t="s">
        <v>20</v>
      </c>
      <c r="G15" s="34" t="str">
        <f t="shared" si="1"/>
        <v/>
      </c>
      <c r="I15" s="29" ph="1"/>
      <c r="K15" s="29" ph="1"/>
      <c r="L15" s="29" ph="1"/>
    </row>
    <row r="16" spans="1:12" ht="21.75" customHeight="1" x14ac:dyDescent="0.55000000000000004">
      <c r="A16" s="48" t="s">
        <v>29</v>
      </c>
      <c r="B16" s="48"/>
      <c r="C16" s="48"/>
      <c r="D16" s="20"/>
      <c r="E16" s="20"/>
      <c r="F16" s="20"/>
      <c r="G16" s="34"/>
    </row>
    <row r="17" spans="1:12" ht="29.25" customHeight="1" x14ac:dyDescent="0.55000000000000004">
      <c r="A17" s="21" t="s">
        <v>0</v>
      </c>
      <c r="B17" s="22" t="s">
        <v>15</v>
      </c>
      <c r="C17" s="22" t="s">
        <v>16</v>
      </c>
      <c r="D17" s="22" t="s">
        <v>17</v>
      </c>
      <c r="E17" s="30" t="s">
        <v>119</v>
      </c>
      <c r="F17" s="23" t="s">
        <v>18</v>
      </c>
      <c r="G17" s="34" t="str">
        <f t="shared" ref="G17" si="2">IF(ISERROR(FIND("　",B17)), "姓と名の間は全角の空白を入れてください", "")</f>
        <v/>
      </c>
      <c r="I17" s="29" ph="1"/>
      <c r="K17" s="29" ph="1"/>
      <c r="L17" s="29" ph="1"/>
    </row>
    <row r="18" spans="1:12" ht="21.75" customHeight="1" x14ac:dyDescent="0.55000000000000004">
      <c r="A18" s="24">
        <v>1</v>
      </c>
      <c r="B18" s="25"/>
      <c r="C18" s="25"/>
      <c r="D18" s="36" t="s">
        <v>35</v>
      </c>
      <c r="E18" s="37"/>
      <c r="F18" s="26"/>
      <c r="G18" s="34" t="str">
        <f>IF(B18="","",IF(ISERROR(FIND("　",B18)),"姓と名の間は全角の空白を入れてください","OK"))</f>
        <v/>
      </c>
      <c r="I18" s="29" ph="1"/>
      <c r="K18" s="29" ph="1"/>
      <c r="L18" s="29" ph="1"/>
    </row>
    <row r="19" spans="1:12" ht="21.75" customHeight="1" x14ac:dyDescent="0.55000000000000004">
      <c r="A19" s="24">
        <v>2</v>
      </c>
      <c r="B19" s="25"/>
      <c r="C19" s="25"/>
      <c r="D19" s="36" t="s">
        <v>35</v>
      </c>
      <c r="E19" s="38"/>
      <c r="F19" s="26"/>
      <c r="G19" s="34" t="str">
        <f t="shared" ref="G19:G22" si="3">IF(B19="","",IF(ISERROR(FIND("　",B19)),"姓と名の間は全角の空白を入れてください","OK"))</f>
        <v/>
      </c>
      <c r="I19" s="29" ph="1"/>
      <c r="K19" s="29" ph="1"/>
      <c r="L19" s="29" ph="1"/>
    </row>
    <row r="20" spans="1:12" ht="21.75" customHeight="1" x14ac:dyDescent="0.55000000000000004">
      <c r="A20" s="24">
        <v>3</v>
      </c>
      <c r="B20" s="25"/>
      <c r="C20" s="25"/>
      <c r="D20" s="36" t="s">
        <v>35</v>
      </c>
      <c r="E20" s="38"/>
      <c r="F20" s="26"/>
      <c r="G20" s="34" t="str">
        <f t="shared" si="3"/>
        <v/>
      </c>
      <c r="I20" s="29" ph="1"/>
      <c r="K20" s="29" ph="1"/>
      <c r="L20" s="29" ph="1"/>
    </row>
    <row r="21" spans="1:12" ht="21.75" customHeight="1" x14ac:dyDescent="0.55000000000000004">
      <c r="A21" s="24">
        <v>4</v>
      </c>
      <c r="B21" s="25"/>
      <c r="C21" s="25"/>
      <c r="D21" s="36" t="s">
        <v>35</v>
      </c>
      <c r="E21" s="38"/>
      <c r="F21" s="26"/>
      <c r="G21" s="34" t="str">
        <f t="shared" si="3"/>
        <v/>
      </c>
      <c r="I21" s="29" ph="1"/>
      <c r="K21" s="29" ph="1"/>
      <c r="L21" s="29" ph="1"/>
    </row>
    <row r="22" spans="1:12" ht="21.75" customHeight="1" x14ac:dyDescent="0.55000000000000004">
      <c r="A22" s="24">
        <v>5</v>
      </c>
      <c r="B22" s="25"/>
      <c r="C22" s="25"/>
      <c r="D22" s="36" t="s">
        <v>35</v>
      </c>
      <c r="E22" s="38"/>
      <c r="F22" s="26"/>
      <c r="G22" s="34" t="str">
        <f t="shared" si="3"/>
        <v/>
      </c>
      <c r="I22" s="29" ph="1"/>
      <c r="K22" s="29" ph="1"/>
      <c r="L22" s="29" ph="1"/>
    </row>
    <row r="24" spans="1:12" ht="18" customHeight="1" x14ac:dyDescent="0.45">
      <c r="C24" s="29" ph="1"/>
      <c r="F24" s="29" ph="1"/>
      <c r="G24" s="29" ph="1"/>
    </row>
    <row r="26" spans="1:12" ht="18" customHeight="1" x14ac:dyDescent="0.45">
      <c r="C26" s="29" ph="1"/>
      <c r="F26" s="29" ph="1"/>
      <c r="G26" s="29" ph="1"/>
    </row>
    <row r="28" spans="1:12" ht="18" customHeight="1" x14ac:dyDescent="0.45">
      <c r="C28" s="29" ph="1"/>
      <c r="F28" s="29" ph="1"/>
      <c r="G28" s="29" ph="1"/>
    </row>
    <row r="29" spans="1:12" ht="18" customHeight="1" x14ac:dyDescent="0.45">
      <c r="C29" s="29" ph="1"/>
      <c r="F29" s="29" ph="1"/>
      <c r="G29" s="29" ph="1"/>
    </row>
    <row r="30" spans="1:12" ht="18" customHeight="1" x14ac:dyDescent="0.45">
      <c r="C30" s="29" ph="1"/>
      <c r="F30" s="29" ph="1"/>
      <c r="G30" s="29" ph="1"/>
    </row>
    <row r="31" spans="1:12" ht="18" customHeight="1" x14ac:dyDescent="0.45">
      <c r="C31" s="29" ph="1"/>
      <c r="F31" s="29" ph="1"/>
      <c r="G31" s="29" ph="1"/>
    </row>
    <row r="32" spans="1:12" ht="18" customHeight="1" x14ac:dyDescent="0.45">
      <c r="C32" s="29" ph="1"/>
      <c r="F32" s="29" ph="1"/>
      <c r="G32" s="29" ph="1"/>
    </row>
    <row r="33" spans="3:7" ht="18" customHeight="1" x14ac:dyDescent="0.45">
      <c r="C33" s="29" ph="1"/>
      <c r="F33" s="29" ph="1"/>
      <c r="G33" s="29" ph="1"/>
    </row>
    <row r="37" spans="3:7" ht="18" customHeight="1" x14ac:dyDescent="0.45">
      <c r="C37" s="29" ph="1"/>
      <c r="F37" s="29" ph="1"/>
      <c r="G37" s="29" ph="1"/>
    </row>
    <row r="39" spans="3:7" ht="18" customHeight="1" x14ac:dyDescent="0.45">
      <c r="C39" s="29" ph="1"/>
      <c r="F39" s="29" ph="1"/>
      <c r="G39" s="29" ph="1"/>
    </row>
    <row r="40" spans="3:7" ht="18" customHeight="1" x14ac:dyDescent="0.45">
      <c r="C40" s="29" ph="1"/>
      <c r="F40" s="29" ph="1"/>
      <c r="G40" s="29" ph="1"/>
    </row>
    <row r="41" spans="3:7" ht="18" customHeight="1" x14ac:dyDescent="0.45">
      <c r="C41" s="29" ph="1"/>
      <c r="F41" s="29" ph="1"/>
      <c r="G41" s="29" ph="1"/>
    </row>
    <row r="42" spans="3:7" ht="18" customHeight="1" x14ac:dyDescent="0.45">
      <c r="C42" s="29" ph="1"/>
      <c r="F42" s="29" ph="1"/>
      <c r="G42" s="29" ph="1"/>
    </row>
    <row r="43" spans="3:7" ht="18" customHeight="1" x14ac:dyDescent="0.45">
      <c r="C43" s="29" ph="1"/>
      <c r="F43" s="29" ph="1"/>
      <c r="G43" s="29" ph="1"/>
    </row>
    <row r="44" spans="3:7" ht="18" customHeight="1" x14ac:dyDescent="0.45">
      <c r="C44" s="29" ph="1"/>
      <c r="F44" s="29" ph="1"/>
      <c r="G44" s="29" ph="1"/>
    </row>
    <row r="48" spans="3:7" ht="18" customHeight="1" x14ac:dyDescent="0.45">
      <c r="C48" s="29" ph="1"/>
      <c r="F48" s="29" ph="1"/>
      <c r="G48" s="29" ph="1"/>
    </row>
    <row r="49" spans="3:7" ht="18" customHeight="1" x14ac:dyDescent="0.45">
      <c r="C49" s="29" ph="1"/>
      <c r="F49" s="29" ph="1"/>
      <c r="G49" s="29" ph="1"/>
    </row>
    <row r="50" spans="3:7" ht="18" customHeight="1" x14ac:dyDescent="0.45">
      <c r="C50" s="29" ph="1"/>
      <c r="F50" s="29" ph="1"/>
      <c r="G50" s="29" ph="1"/>
    </row>
    <row r="51" spans="3:7" ht="18" customHeight="1" x14ac:dyDescent="0.45">
      <c r="C51" s="29" ph="1"/>
      <c r="F51" s="29" ph="1"/>
      <c r="G51" s="29" ph="1"/>
    </row>
    <row r="52" spans="3:7" ht="18" customHeight="1" x14ac:dyDescent="0.45">
      <c r="C52" s="29" ph="1"/>
      <c r="F52" s="29" ph="1"/>
      <c r="G52" s="29" ph="1"/>
    </row>
    <row r="53" spans="3:7" ht="18" customHeight="1" x14ac:dyDescent="0.45">
      <c r="C53" s="29" ph="1"/>
      <c r="F53" s="29" ph="1"/>
      <c r="G53" s="29" ph="1"/>
    </row>
    <row r="57" spans="3:7" ht="18" customHeight="1" x14ac:dyDescent="0.45">
      <c r="C57" s="29" ph="1"/>
      <c r="F57" s="29" ph="1"/>
      <c r="G57" s="29" ph="1"/>
    </row>
    <row r="58" spans="3:7" ht="18" customHeight="1" x14ac:dyDescent="0.45">
      <c r="C58" s="29" ph="1"/>
      <c r="F58" s="29" ph="1"/>
      <c r="G58" s="29" ph="1"/>
    </row>
    <row r="65" spans="3:7" ht="18" customHeight="1" x14ac:dyDescent="0.45">
      <c r="C65" s="29" ph="1"/>
      <c r="F65" s="29" ph="1"/>
      <c r="G65" s="29" ph="1"/>
    </row>
    <row r="66" spans="3:7" ht="18" customHeight="1" x14ac:dyDescent="0.45">
      <c r="C66" s="29" ph="1"/>
      <c r="F66" s="29" ph="1"/>
      <c r="G66" s="29" ph="1"/>
    </row>
    <row r="67" spans="3:7" ht="18" customHeight="1" x14ac:dyDescent="0.45">
      <c r="C67" s="29" ph="1"/>
      <c r="F67" s="29" ph="1"/>
      <c r="G67" s="29" ph="1"/>
    </row>
    <row r="68" spans="3:7" ht="18" customHeight="1" x14ac:dyDescent="0.45">
      <c r="C68" s="29" ph="1"/>
      <c r="F68" s="29" ph="1"/>
      <c r="G68" s="29" ph="1"/>
    </row>
  </sheetData>
  <mergeCells count="4">
    <mergeCell ref="A16:C16"/>
    <mergeCell ref="A9:C9"/>
    <mergeCell ref="A1:F1"/>
    <mergeCell ref="A2:C2"/>
  </mergeCells>
  <phoneticPr fontId="7" type="Hiragana"/>
  <conditionalFormatting sqref="G4:G22">
    <cfRule type="expression" dxfId="0" priority="1">
      <formula>IF(ISERROR(FIND("　",B4)), "姓と名の間は全角の空白を入れてください", "Space found")</formula>
    </cfRule>
  </conditionalFormatting>
  <dataValidations count="2">
    <dataValidation type="list" allowBlank="1" showInputMessage="1" showErrorMessage="1" sqref="F18:F22" xr:uid="{DA40BC32-98DB-4575-9FFF-58ADE06FCAF1}">
      <formula1>"男,女"</formula1>
    </dataValidation>
    <dataValidation type="list" allowBlank="1" showInputMessage="1" showErrorMessage="1" sqref="E4:E8 E11:E15" xr:uid="{041E8E3A-FF9A-4B13-B0E2-C5EAE203175C}">
      <formula1>"3年,2年,1年"</formula1>
    </dataValidation>
  </dataValidations>
  <pageMargins left="0.67" right="0.27559055118110237" top="0.74803149606299213" bottom="0.52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8EAD-CFEA-45F7-8629-6353BAB65354}">
  <dimension ref="A1:O57"/>
  <sheetViews>
    <sheetView workbookViewId="0">
      <selection activeCell="E7" sqref="E7"/>
    </sheetView>
  </sheetViews>
  <sheetFormatPr defaultColWidth="8.86328125" defaultRowHeight="15" x14ac:dyDescent="0.25"/>
  <cols>
    <col min="1" max="1" width="14.33203125" style="2" bestFit="1" customWidth="1"/>
    <col min="2" max="2" width="6" style="2" bestFit="1" customWidth="1"/>
    <col min="3" max="16384" width="8.86328125" style="2"/>
  </cols>
  <sheetData>
    <row r="1" spans="1:15" x14ac:dyDescent="0.25">
      <c r="A1" s="2" t="s">
        <v>46</v>
      </c>
      <c r="B1" s="2" t="s">
        <v>45</v>
      </c>
      <c r="C1" s="2" t="s">
        <v>37</v>
      </c>
      <c r="D1" s="2" t="s">
        <v>47</v>
      </c>
      <c r="E1" s="2" t="s">
        <v>38</v>
      </c>
      <c r="F1" s="2" t="s">
        <v>39</v>
      </c>
      <c r="G1" s="2" t="s">
        <v>40</v>
      </c>
      <c r="H1" s="2" t="s">
        <v>44</v>
      </c>
      <c r="I1" s="2" t="s">
        <v>108</v>
      </c>
      <c r="K1" s="2" t="s">
        <v>116</v>
      </c>
      <c r="L1" s="2" t="s">
        <v>39</v>
      </c>
      <c r="M1" s="2" t="s">
        <v>40</v>
      </c>
      <c r="N1" s="2" t="s">
        <v>37</v>
      </c>
      <c r="O1" s="2" t="s">
        <v>38</v>
      </c>
    </row>
    <row r="2" spans="1:15" x14ac:dyDescent="0.25">
      <c r="A2" s="2" t="str">
        <f>IF('３年以下申込書'!B4="","","３年生以下男子")</f>
        <v/>
      </c>
      <c r="B2" s="2">
        <v>1</v>
      </c>
      <c r="C2" s="2">
        <f>集計表!$B$2</f>
        <v>0</v>
      </c>
      <c r="D2" s="2">
        <f>集計表!$B$3</f>
        <v>0</v>
      </c>
      <c r="E2" s="20" t="str">
        <f>+'３年以下申込書'!F4</f>
        <v>男</v>
      </c>
      <c r="F2" s="2" t="str">
        <f>IF('３年以下申込書'!B4="","",'３年以下申込書'!B4)</f>
        <v/>
      </c>
      <c r="G2" s="2" t="str">
        <f>IF('３年以下申込書'!C4="","",'３年以下申込書'!C4)</f>
        <v/>
      </c>
      <c r="H2" s="2" t="str">
        <f>IF('３年以下申込書'!E4="","",'３年以下申込書'!E4)</f>
        <v/>
      </c>
      <c r="I2" s="2" t="str">
        <f>+集計表!$D$4</f>
        <v/>
      </c>
      <c r="K2" s="2" t="str">
        <f>IF('３年以下申込書'!B4="","","3BS")</f>
        <v/>
      </c>
      <c r="L2" s="2" t="str" cm="1">
        <f t="array" ref="L2">+_xlfn.UNIQUE(F2)</f>
        <v/>
      </c>
      <c r="M2" s="2" t="str" cm="1">
        <f t="array" ref="M2">+_xlfn.UNIQUE(G2)</f>
        <v/>
      </c>
      <c r="N2" s="2" cm="1">
        <f t="array" ref="N2">+_xlfn.UNIQUE(D2)</f>
        <v>0</v>
      </c>
      <c r="O2" s="2" t="str" cm="1">
        <f t="array" ref="O2">+_xlfn.UNIQUE(E2)</f>
        <v>男</v>
      </c>
    </row>
    <row r="3" spans="1:15" x14ac:dyDescent="0.25">
      <c r="A3" s="2" t="str">
        <f>IF('３年以下申込書'!B5="","","３年生以下男子")</f>
        <v/>
      </c>
      <c r="B3" s="2">
        <v>2</v>
      </c>
      <c r="C3" s="2">
        <f>集計表!$B$2</f>
        <v>0</v>
      </c>
      <c r="D3" s="2">
        <f>集計表!$B$3</f>
        <v>0</v>
      </c>
      <c r="E3" s="20" t="str">
        <f>+'３年以下申込書'!F5</f>
        <v>男</v>
      </c>
      <c r="F3" s="2" t="str">
        <f>IF('３年以下申込書'!B5="","",'３年以下申込書'!B5)</f>
        <v/>
      </c>
      <c r="G3" s="2" t="str">
        <f>IF('３年以下申込書'!C5="","",'３年以下申込書'!C5)</f>
        <v/>
      </c>
      <c r="H3" s="2" t="str">
        <f>IF('３年以下申込書'!E5="","",'３年以下申込書'!E5)</f>
        <v/>
      </c>
      <c r="I3" s="2" t="str">
        <f>+集計表!$D$4</f>
        <v/>
      </c>
      <c r="K3" s="2" t="str">
        <f>IF('３年以下申込書'!B5="","","3BS")</f>
        <v/>
      </c>
      <c r="L3" s="2" t="str" cm="1">
        <f t="array" ref="L3">+_xlfn.UNIQUE(F3)</f>
        <v/>
      </c>
      <c r="M3" s="2" t="str" cm="1">
        <f t="array" ref="M3">+_xlfn.UNIQUE(G3)</f>
        <v/>
      </c>
      <c r="N3" s="2" cm="1">
        <f t="array" ref="N3">+_xlfn.UNIQUE(D3)</f>
        <v>0</v>
      </c>
      <c r="O3" s="2" t="str" cm="1">
        <f t="array" ref="O3">+_xlfn.UNIQUE(E3)</f>
        <v>男</v>
      </c>
    </row>
    <row r="4" spans="1:15" x14ac:dyDescent="0.25">
      <c r="A4" s="2" t="str">
        <f>IF('３年以下申込書'!B6="","","３年生以下男子")</f>
        <v/>
      </c>
      <c r="B4" s="2">
        <v>3</v>
      </c>
      <c r="C4" s="2">
        <f>集計表!$B$2</f>
        <v>0</v>
      </c>
      <c r="D4" s="2">
        <f>集計表!$B$3</f>
        <v>0</v>
      </c>
      <c r="E4" s="20" t="str">
        <f>+'３年以下申込書'!F6</f>
        <v>男</v>
      </c>
      <c r="F4" s="2" t="str">
        <f>IF('３年以下申込書'!B6="","",'３年以下申込書'!B6)</f>
        <v/>
      </c>
      <c r="G4" s="2" t="str">
        <f>IF('３年以下申込書'!C6="","",'３年以下申込書'!C6)</f>
        <v/>
      </c>
      <c r="H4" s="2" t="str">
        <f>IF('３年以下申込書'!E6="","",'３年以下申込書'!E6)</f>
        <v/>
      </c>
      <c r="I4" s="2" t="str">
        <f>+集計表!$D$4</f>
        <v/>
      </c>
      <c r="K4" s="2" t="str">
        <f>IF('３年以下申込書'!B6="","","3BS")</f>
        <v/>
      </c>
      <c r="L4" s="2" t="str" cm="1">
        <f t="array" ref="L4">+_xlfn.UNIQUE(F4)</f>
        <v/>
      </c>
      <c r="M4" s="2" t="str" cm="1">
        <f t="array" ref="M4">+_xlfn.UNIQUE(G4)</f>
        <v/>
      </c>
      <c r="N4" s="2" cm="1">
        <f t="array" ref="N4">+_xlfn.UNIQUE(D4)</f>
        <v>0</v>
      </c>
      <c r="O4" s="2" t="str" cm="1">
        <f t="array" ref="O4">+_xlfn.UNIQUE(E4)</f>
        <v>男</v>
      </c>
    </row>
    <row r="5" spans="1:15" x14ac:dyDescent="0.25">
      <c r="A5" s="2" t="str">
        <f>IF('３年以下申込書'!B7="","","３年生以下男子")</f>
        <v/>
      </c>
      <c r="B5" s="2">
        <v>4</v>
      </c>
      <c r="C5" s="2">
        <f>集計表!$B$2</f>
        <v>0</v>
      </c>
      <c r="D5" s="2">
        <f>集計表!$B$3</f>
        <v>0</v>
      </c>
      <c r="E5" s="20" t="str">
        <f>+'３年以下申込書'!F7</f>
        <v>男</v>
      </c>
      <c r="F5" s="2" t="str">
        <f>IF('３年以下申込書'!B7="","",'３年以下申込書'!B7)</f>
        <v/>
      </c>
      <c r="G5" s="2" t="str">
        <f>IF('３年以下申込書'!C7="","",'３年以下申込書'!C7)</f>
        <v/>
      </c>
      <c r="H5" s="2" t="str">
        <f>IF('３年以下申込書'!E7="","",'３年以下申込書'!E7)</f>
        <v/>
      </c>
      <c r="I5" s="2" t="str">
        <f>+集計表!$D$4</f>
        <v/>
      </c>
      <c r="K5" s="2" t="str">
        <f>IF('３年以下申込書'!B7="","","3BS")</f>
        <v/>
      </c>
      <c r="L5" s="2" t="str" cm="1">
        <f t="array" ref="L5">+_xlfn.UNIQUE(F5)</f>
        <v/>
      </c>
      <c r="M5" s="2" t="str" cm="1">
        <f t="array" ref="M5">+_xlfn.UNIQUE(G5)</f>
        <v/>
      </c>
      <c r="N5" s="2" cm="1">
        <f t="array" ref="N5">+_xlfn.UNIQUE(D5)</f>
        <v>0</v>
      </c>
      <c r="O5" s="2" t="str" cm="1">
        <f t="array" ref="O5">+_xlfn.UNIQUE(E5)</f>
        <v>男</v>
      </c>
    </row>
    <row r="6" spans="1:15" x14ac:dyDescent="0.25">
      <c r="A6" s="2" t="str">
        <f>IF('３年以下申込書'!B8="","","３年生以下男子")</f>
        <v/>
      </c>
      <c r="B6" s="2">
        <v>5</v>
      </c>
      <c r="C6" s="2">
        <f>集計表!$B$2</f>
        <v>0</v>
      </c>
      <c r="D6" s="2">
        <f>集計表!$B$3</f>
        <v>0</v>
      </c>
      <c r="E6" s="20" t="str">
        <f>+'３年以下申込書'!F8</f>
        <v>男</v>
      </c>
      <c r="F6" s="2" t="str">
        <f>IF('３年以下申込書'!B8="","",'３年以下申込書'!B8)</f>
        <v/>
      </c>
      <c r="G6" s="2" t="str">
        <f>IF('３年以下申込書'!C8="","",'３年以下申込書'!C8)</f>
        <v/>
      </c>
      <c r="H6" s="2" t="str">
        <f>IF('３年以下申込書'!E8="","",'３年以下申込書'!E8)</f>
        <v/>
      </c>
      <c r="I6" s="2" t="str">
        <f>+集計表!$D$4</f>
        <v/>
      </c>
      <c r="K6" s="2" t="str">
        <f>IF('３年以下申込書'!B8="","","3BS")</f>
        <v/>
      </c>
      <c r="L6" s="2" t="str" cm="1">
        <f t="array" ref="L6">+_xlfn.UNIQUE(F6)</f>
        <v/>
      </c>
      <c r="M6" s="2" t="str" cm="1">
        <f t="array" ref="M6">+_xlfn.UNIQUE(G6)</f>
        <v/>
      </c>
      <c r="N6" s="2" cm="1">
        <f t="array" ref="N6">+_xlfn.UNIQUE(D6)</f>
        <v>0</v>
      </c>
      <c r="O6" s="2" t="str" cm="1">
        <f t="array" ref="O6">+_xlfn.UNIQUE(E6)</f>
        <v>男</v>
      </c>
    </row>
    <row r="7" spans="1:15" x14ac:dyDescent="0.25">
      <c r="A7" s="2" t="str">
        <f>IF('３年以下申込書'!B9="","","３年生以下男子")</f>
        <v/>
      </c>
      <c r="B7" s="2">
        <v>6</v>
      </c>
      <c r="C7" s="2">
        <f>集計表!$B$2</f>
        <v>0</v>
      </c>
      <c r="D7" s="2">
        <f>集計表!$B$3</f>
        <v>0</v>
      </c>
      <c r="E7" s="20">
        <f>+'３年以下申込書'!F9</f>
        <v>0</v>
      </c>
      <c r="F7" s="2" t="str">
        <f>IF('３年以下申込書'!B9="","",'３年以下申込書'!B9)</f>
        <v/>
      </c>
      <c r="G7" s="2" t="str">
        <f>IF('３年以下申込書'!C9="","",'３年以下申込書'!C9)</f>
        <v/>
      </c>
      <c r="H7" s="2" t="str">
        <f>IF('３年以下申込書'!E9="","",'３年以下申込書'!E9)</f>
        <v/>
      </c>
      <c r="I7" s="2" t="str">
        <f>+集計表!$D$4</f>
        <v/>
      </c>
      <c r="K7" s="2" t="str">
        <f>IF('３年以下申込書'!B9="","","3BS")</f>
        <v/>
      </c>
      <c r="L7" s="2" t="str" cm="1">
        <f t="array" ref="L7">+_xlfn.UNIQUE(F7)</f>
        <v/>
      </c>
      <c r="M7" s="2" t="str" cm="1">
        <f t="array" ref="M7">+_xlfn.UNIQUE(G7)</f>
        <v/>
      </c>
      <c r="N7" s="2" cm="1">
        <f t="array" ref="N7">+_xlfn.UNIQUE(D7)</f>
        <v>0</v>
      </c>
      <c r="O7" s="2" cm="1">
        <f t="array" ref="O7">+_xlfn.UNIQUE(E7)</f>
        <v>0</v>
      </c>
    </row>
    <row r="8" spans="1:15" x14ac:dyDescent="0.25">
      <c r="A8" s="2" t="str">
        <f>IF('３年以下申込書'!B10="","","３年生以下男子")</f>
        <v/>
      </c>
      <c r="B8" s="2">
        <v>7</v>
      </c>
      <c r="C8" s="2">
        <f>集計表!$B$2</f>
        <v>0</v>
      </c>
      <c r="D8" s="2">
        <f>集計表!$B$3</f>
        <v>0</v>
      </c>
      <c r="E8" s="20">
        <f>+'３年以下申込書'!F10</f>
        <v>0</v>
      </c>
      <c r="F8" s="2" t="str">
        <f>IF('３年以下申込書'!B10="","",'３年以下申込書'!B10)</f>
        <v/>
      </c>
      <c r="G8" s="2" t="str">
        <f>IF('３年以下申込書'!C10="","",'３年以下申込書'!C10)</f>
        <v/>
      </c>
      <c r="H8" s="2" t="str">
        <f>IF('３年以下申込書'!E10="","",'３年以下申込書'!E10)</f>
        <v/>
      </c>
      <c r="I8" s="2" t="str">
        <f>+集計表!$D$4</f>
        <v/>
      </c>
      <c r="K8" s="2" t="str">
        <f>IF('３年以下申込書'!B10="","","3BS")</f>
        <v/>
      </c>
      <c r="L8" s="2" t="str" cm="1">
        <f t="array" ref="L8">+_xlfn.UNIQUE(F8)</f>
        <v/>
      </c>
      <c r="M8" s="2" t="str" cm="1">
        <f t="array" ref="M8">+_xlfn.UNIQUE(G8)</f>
        <v/>
      </c>
      <c r="N8" s="2" cm="1">
        <f t="array" ref="N8">+_xlfn.UNIQUE(D8)</f>
        <v>0</v>
      </c>
      <c r="O8" s="2" cm="1">
        <f t="array" ref="O8">+_xlfn.UNIQUE(E8)</f>
        <v>0</v>
      </c>
    </row>
    <row r="9" spans="1:15" x14ac:dyDescent="0.25">
      <c r="A9" s="2" t="str">
        <f>IF('３年以下申込書'!B11="","","３年生以下男子")</f>
        <v/>
      </c>
      <c r="B9" s="2">
        <v>8</v>
      </c>
      <c r="C9" s="2">
        <f>集計表!$B$2</f>
        <v>0</v>
      </c>
      <c r="D9" s="2">
        <f>集計表!$B$3</f>
        <v>0</v>
      </c>
      <c r="E9" s="20">
        <f>+'３年以下申込書'!F11</f>
        <v>0</v>
      </c>
      <c r="F9" s="2" t="str">
        <f>IF('３年以下申込書'!B11="","",'３年以下申込書'!B11)</f>
        <v/>
      </c>
      <c r="G9" s="2" t="str">
        <f>IF('３年以下申込書'!C11="","",'３年以下申込書'!C11)</f>
        <v/>
      </c>
      <c r="H9" s="2" t="str">
        <f>IF('３年以下申込書'!E11="","",'３年以下申込書'!E11)</f>
        <v/>
      </c>
      <c r="I9" s="2" t="str">
        <f>+集計表!$D$4</f>
        <v/>
      </c>
      <c r="K9" s="2" t="str">
        <f>IF('３年以下申込書'!B11="","","3BS")</f>
        <v/>
      </c>
      <c r="L9" s="2" t="str" cm="1">
        <f t="array" ref="L9">+_xlfn.UNIQUE(F9)</f>
        <v/>
      </c>
      <c r="M9" s="2" t="str" cm="1">
        <f t="array" ref="M9">+_xlfn.UNIQUE(G9)</f>
        <v/>
      </c>
      <c r="N9" s="2" cm="1">
        <f t="array" ref="N9">+_xlfn.UNIQUE(D9)</f>
        <v>0</v>
      </c>
      <c r="O9" s="2" cm="1">
        <f t="array" ref="O9">+_xlfn.UNIQUE(E9)</f>
        <v>0</v>
      </c>
    </row>
    <row r="10" spans="1:15" x14ac:dyDescent="0.25">
      <c r="A10" s="2" t="str">
        <f>IF('３年以下申込書'!B14="","","３年生以下女子")</f>
        <v/>
      </c>
      <c r="B10" s="2">
        <v>1</v>
      </c>
      <c r="C10" s="2">
        <f>集計表!$B$2</f>
        <v>0</v>
      </c>
      <c r="D10" s="2">
        <f>集計表!$B$3</f>
        <v>0</v>
      </c>
      <c r="E10" s="20" t="str">
        <f>+'３年以下申込書'!F14</f>
        <v>女</v>
      </c>
      <c r="F10" s="2" t="str">
        <f>IF('３年以下申込書'!B14="","",'３年以下申込書'!B14)</f>
        <v/>
      </c>
      <c r="G10" s="2" t="str">
        <f>IF('３年以下申込書'!C14="","",'３年以下申込書'!C14)</f>
        <v/>
      </c>
      <c r="H10" s="2" t="str">
        <f>IF('３年以下申込書'!E14="","",'３年以下申込書'!E14)</f>
        <v/>
      </c>
      <c r="I10" s="2" t="str">
        <f>+集計表!$D$4</f>
        <v/>
      </c>
      <c r="K10" s="2" t="str">
        <f>IF('３年以下申込書'!B14="","","3GS")</f>
        <v/>
      </c>
      <c r="L10" s="2" t="str" cm="1">
        <f t="array" ref="L10">+_xlfn.UNIQUE(F10)</f>
        <v/>
      </c>
      <c r="M10" s="2" t="str" cm="1">
        <f t="array" ref="M10">+_xlfn.UNIQUE(G10)</f>
        <v/>
      </c>
      <c r="N10" s="2" cm="1">
        <f t="array" ref="N10">+_xlfn.UNIQUE(D10)</f>
        <v>0</v>
      </c>
      <c r="O10" s="2" t="str" cm="1">
        <f t="array" ref="O10">+_xlfn.UNIQUE(E10)</f>
        <v>女</v>
      </c>
    </row>
    <row r="11" spans="1:15" x14ac:dyDescent="0.25">
      <c r="A11" s="2" t="str">
        <f>IF('３年以下申込書'!B15="","","３年生以下女子")</f>
        <v/>
      </c>
      <c r="B11" s="2">
        <v>2</v>
      </c>
      <c r="C11" s="2">
        <f>集計表!$B$2</f>
        <v>0</v>
      </c>
      <c r="D11" s="2">
        <f>集計表!$B$3</f>
        <v>0</v>
      </c>
      <c r="E11" s="20" t="str">
        <f>+'３年以下申込書'!F15</f>
        <v>女</v>
      </c>
      <c r="F11" s="2" t="str">
        <f>IF('３年以下申込書'!B15="","",'３年以下申込書'!B15)</f>
        <v/>
      </c>
      <c r="G11" s="2" t="str">
        <f>IF('３年以下申込書'!C15="","",'３年以下申込書'!C15)</f>
        <v/>
      </c>
      <c r="H11" s="2" t="str">
        <f>IF('３年以下申込書'!E15="","",'３年以下申込書'!E15)</f>
        <v/>
      </c>
      <c r="I11" s="2" t="str">
        <f>+集計表!$D$4</f>
        <v/>
      </c>
      <c r="K11" s="2" t="str">
        <f>IF('３年以下申込書'!B15="","","3GS")</f>
        <v/>
      </c>
      <c r="L11" s="2" t="str" cm="1">
        <f t="array" ref="L11">+_xlfn.UNIQUE(F11)</f>
        <v/>
      </c>
      <c r="M11" s="2" t="str" cm="1">
        <f t="array" ref="M11">+_xlfn.UNIQUE(G11)</f>
        <v/>
      </c>
      <c r="N11" s="2" cm="1">
        <f t="array" ref="N11">+_xlfn.UNIQUE(D11)</f>
        <v>0</v>
      </c>
      <c r="O11" s="2" t="str" cm="1">
        <f t="array" ref="O11">+_xlfn.UNIQUE(E11)</f>
        <v>女</v>
      </c>
    </row>
    <row r="12" spans="1:15" x14ac:dyDescent="0.25">
      <c r="A12" s="2" t="str">
        <f>IF('３年以下申込書'!B16="","","３年生以下女子")</f>
        <v/>
      </c>
      <c r="B12" s="2">
        <v>3</v>
      </c>
      <c r="C12" s="2">
        <f>集計表!$B$2</f>
        <v>0</v>
      </c>
      <c r="D12" s="2">
        <f>集計表!$B$3</f>
        <v>0</v>
      </c>
      <c r="E12" s="20" t="str">
        <f>+'３年以下申込書'!F16</f>
        <v>女</v>
      </c>
      <c r="F12" s="2" t="str">
        <f>IF('３年以下申込書'!B16="","",'３年以下申込書'!B16)</f>
        <v/>
      </c>
      <c r="G12" s="2" t="str">
        <f>IF('３年以下申込書'!C16="","",'３年以下申込書'!C16)</f>
        <v/>
      </c>
      <c r="H12" s="2" t="str">
        <f>IF('３年以下申込書'!E16="","",'３年以下申込書'!E16)</f>
        <v/>
      </c>
      <c r="I12" s="2" t="str">
        <f>+集計表!$D$4</f>
        <v/>
      </c>
      <c r="K12" s="2" t="str">
        <f>IF('３年以下申込書'!B16="","","3GS")</f>
        <v/>
      </c>
      <c r="L12" s="2" t="str" cm="1">
        <f t="array" ref="L12">+_xlfn.UNIQUE(F12)</f>
        <v/>
      </c>
      <c r="M12" s="2" t="str" cm="1">
        <f t="array" ref="M12">+_xlfn.UNIQUE(G12)</f>
        <v/>
      </c>
      <c r="N12" s="2" cm="1">
        <f t="array" ref="N12">+_xlfn.UNIQUE(D12)</f>
        <v>0</v>
      </c>
      <c r="O12" s="2" t="str" cm="1">
        <f t="array" ref="O12">+_xlfn.UNIQUE(E12)</f>
        <v>女</v>
      </c>
    </row>
    <row r="13" spans="1:15" x14ac:dyDescent="0.25">
      <c r="A13" s="2" t="str">
        <f>IF('３年以下申込書'!B17="","","３年生以下女子")</f>
        <v/>
      </c>
      <c r="B13" s="2">
        <v>4</v>
      </c>
      <c r="C13" s="2">
        <f>集計表!$B$2</f>
        <v>0</v>
      </c>
      <c r="D13" s="2">
        <f>集計表!$B$3</f>
        <v>0</v>
      </c>
      <c r="E13" s="20" t="str">
        <f>+'３年以下申込書'!F17</f>
        <v>女</v>
      </c>
      <c r="F13" s="2" t="str">
        <f>IF('３年以下申込書'!B17="","",'３年以下申込書'!B17)</f>
        <v/>
      </c>
      <c r="G13" s="2" t="str">
        <f>IF('３年以下申込書'!C17="","",'３年以下申込書'!C17)</f>
        <v/>
      </c>
      <c r="H13" s="2" t="str">
        <f>IF('３年以下申込書'!E17="","",'３年以下申込書'!E17)</f>
        <v/>
      </c>
      <c r="I13" s="2" t="str">
        <f>+集計表!$D$4</f>
        <v/>
      </c>
      <c r="K13" s="2" t="str">
        <f>IF('３年以下申込書'!B17="","","3GS")</f>
        <v/>
      </c>
      <c r="L13" s="2" t="str" cm="1">
        <f t="array" ref="L13">+_xlfn.UNIQUE(F13)</f>
        <v/>
      </c>
      <c r="M13" s="2" t="str" cm="1">
        <f t="array" ref="M13">+_xlfn.UNIQUE(G13)</f>
        <v/>
      </c>
      <c r="N13" s="2" cm="1">
        <f t="array" ref="N13">+_xlfn.UNIQUE(D13)</f>
        <v>0</v>
      </c>
      <c r="O13" s="2" t="str" cm="1">
        <f t="array" ref="O13">+_xlfn.UNIQUE(E13)</f>
        <v>女</v>
      </c>
    </row>
    <row r="14" spans="1:15" x14ac:dyDescent="0.25">
      <c r="A14" s="2" t="str">
        <f>IF('３年以下申込書'!B18="","","３年生以下女子")</f>
        <v/>
      </c>
      <c r="B14" s="2">
        <v>5</v>
      </c>
      <c r="C14" s="2">
        <f>集計表!$B$2</f>
        <v>0</v>
      </c>
      <c r="D14" s="2">
        <f>集計表!$B$3</f>
        <v>0</v>
      </c>
      <c r="E14" s="20" t="str">
        <f>+'３年以下申込書'!F18</f>
        <v>女</v>
      </c>
      <c r="F14" s="2" t="str">
        <f>IF('３年以下申込書'!B18="","",'３年以下申込書'!B18)</f>
        <v/>
      </c>
      <c r="G14" s="2" t="str">
        <f>IF('３年以下申込書'!C18="","",'３年以下申込書'!C18)</f>
        <v/>
      </c>
      <c r="H14" s="2" t="str">
        <f>IF('３年以下申込書'!E18="","",'３年以下申込書'!E18)</f>
        <v/>
      </c>
      <c r="I14" s="2" t="str">
        <f>+集計表!$D$4</f>
        <v/>
      </c>
      <c r="K14" s="2" t="str">
        <f>IF('３年以下申込書'!B18="","","3GS")</f>
        <v/>
      </c>
      <c r="L14" s="2" t="str" cm="1">
        <f t="array" ref="L14">+_xlfn.UNIQUE(F14)</f>
        <v/>
      </c>
      <c r="M14" s="2" t="str" cm="1">
        <f t="array" ref="M14">+_xlfn.UNIQUE(G14)</f>
        <v/>
      </c>
      <c r="N14" s="2" cm="1">
        <f t="array" ref="N14">+_xlfn.UNIQUE(D14)</f>
        <v>0</v>
      </c>
      <c r="O14" s="2" t="str" cm="1">
        <f t="array" ref="O14">+_xlfn.UNIQUE(E14)</f>
        <v>女</v>
      </c>
    </row>
    <row r="15" spans="1:15" x14ac:dyDescent="0.25">
      <c r="A15" s="2" t="str">
        <f>IF('３年以下申込書'!B19="","","３年生以下女子")</f>
        <v/>
      </c>
      <c r="B15" s="2">
        <v>6</v>
      </c>
      <c r="C15" s="2">
        <f>集計表!$B$2</f>
        <v>0</v>
      </c>
      <c r="D15" s="2">
        <f>集計表!$B$3</f>
        <v>0</v>
      </c>
      <c r="E15" s="20">
        <f>+'３年以下申込書'!F19</f>
        <v>0</v>
      </c>
      <c r="F15" s="2" t="str">
        <f>IF('３年以下申込書'!B19="","",'３年以下申込書'!B19)</f>
        <v/>
      </c>
      <c r="G15" s="2" t="str">
        <f>IF('３年以下申込書'!C19="","",'３年以下申込書'!C19)</f>
        <v/>
      </c>
      <c r="H15" s="2" t="str">
        <f>IF('３年以下申込書'!E19="","",'３年以下申込書'!E19)</f>
        <v/>
      </c>
      <c r="I15" s="2" t="str">
        <f>+集計表!$D$4</f>
        <v/>
      </c>
      <c r="K15" s="2" t="str">
        <f>IF('３年以下申込書'!B19="","","3GS")</f>
        <v/>
      </c>
      <c r="L15" s="2" t="str" cm="1">
        <f t="array" ref="L15">+_xlfn.UNIQUE(F15)</f>
        <v/>
      </c>
      <c r="M15" s="2" t="str" cm="1">
        <f t="array" ref="M15">+_xlfn.UNIQUE(G15)</f>
        <v/>
      </c>
      <c r="N15" s="2" cm="1">
        <f t="array" ref="N15">+_xlfn.UNIQUE(D15)</f>
        <v>0</v>
      </c>
      <c r="O15" s="2" cm="1">
        <f t="array" ref="O15">+_xlfn.UNIQUE(E15)</f>
        <v>0</v>
      </c>
    </row>
    <row r="16" spans="1:15" x14ac:dyDescent="0.25">
      <c r="A16" s="2" t="str">
        <f>IF('３年以下申込書'!B20="","","３年生以下女子")</f>
        <v/>
      </c>
      <c r="B16" s="2">
        <v>7</v>
      </c>
      <c r="C16" s="2">
        <f>集計表!$B$2</f>
        <v>0</v>
      </c>
      <c r="D16" s="2">
        <f>集計表!$B$3</f>
        <v>0</v>
      </c>
      <c r="E16" s="20">
        <f>+'３年以下申込書'!F20</f>
        <v>0</v>
      </c>
      <c r="F16" s="2" t="str">
        <f>IF('３年以下申込書'!B20="","",'３年以下申込書'!B20)</f>
        <v/>
      </c>
      <c r="G16" s="2" t="str">
        <f>IF('３年以下申込書'!C20="","",'３年以下申込書'!C20)</f>
        <v/>
      </c>
      <c r="H16" s="2" t="str">
        <f>IF('３年以下申込書'!E20="","",'３年以下申込書'!E20)</f>
        <v/>
      </c>
      <c r="I16" s="2" t="str">
        <f>+集計表!$D$4</f>
        <v/>
      </c>
      <c r="K16" s="2" t="str">
        <f>IF('３年以下申込書'!B20="","","3GS")</f>
        <v/>
      </c>
      <c r="L16" s="2" t="str" cm="1">
        <f t="array" ref="L16">+_xlfn.UNIQUE(F16)</f>
        <v/>
      </c>
      <c r="M16" s="2" t="str" cm="1">
        <f t="array" ref="M16">+_xlfn.UNIQUE(G16)</f>
        <v/>
      </c>
      <c r="N16" s="2" cm="1">
        <f t="array" ref="N16">+_xlfn.UNIQUE(D16)</f>
        <v>0</v>
      </c>
      <c r="O16" s="2" cm="1">
        <f t="array" ref="O16">+_xlfn.UNIQUE(E16)</f>
        <v>0</v>
      </c>
    </row>
    <row r="17" spans="1:15" x14ac:dyDescent="0.25">
      <c r="A17" s="2" t="str">
        <f>IF('３年以下申込書'!B21="","","３年生以下女子")</f>
        <v/>
      </c>
      <c r="B17" s="2">
        <v>8</v>
      </c>
      <c r="C17" s="2">
        <f>集計表!$B$2</f>
        <v>0</v>
      </c>
      <c r="D17" s="2">
        <f>集計表!$B$3</f>
        <v>0</v>
      </c>
      <c r="E17" s="20">
        <f>+'３年以下申込書'!F21</f>
        <v>0</v>
      </c>
      <c r="F17" s="2" t="str">
        <f>IF('３年以下申込書'!B21="","",'３年以下申込書'!B21)</f>
        <v/>
      </c>
      <c r="G17" s="2" t="str">
        <f>IF('３年以下申込書'!C21="","",'３年以下申込書'!C21)</f>
        <v/>
      </c>
      <c r="H17" s="2" t="str">
        <f>IF('３年以下申込書'!E21="","",'３年以下申込書'!E21)</f>
        <v/>
      </c>
      <c r="I17" s="2" t="str">
        <f>+集計表!$D$4</f>
        <v/>
      </c>
      <c r="K17" s="2" t="str">
        <f>IF('３年以下申込書'!B21="","","3GS")</f>
        <v/>
      </c>
      <c r="L17" s="2" t="str" cm="1">
        <f t="array" ref="L17">+_xlfn.UNIQUE(F17)</f>
        <v/>
      </c>
      <c r="M17" s="2" t="str" cm="1">
        <f t="array" ref="M17">+_xlfn.UNIQUE(G17)</f>
        <v/>
      </c>
      <c r="N17" s="2" cm="1">
        <f t="array" ref="N17">+_xlfn.UNIQUE(D17)</f>
        <v>0</v>
      </c>
      <c r="O17" s="2" cm="1">
        <f t="array" ref="O17">+_xlfn.UNIQUE(E17)</f>
        <v>0</v>
      </c>
    </row>
    <row r="18" spans="1:15" x14ac:dyDescent="0.25">
      <c r="A18" s="2" t="str">
        <f>IF('２年以下申込書'!B4="","","２年生以下男子")</f>
        <v/>
      </c>
      <c r="B18" s="2">
        <v>1</v>
      </c>
      <c r="C18" s="2">
        <f>集計表!$B$2</f>
        <v>0</v>
      </c>
      <c r="D18" s="2">
        <f>集計表!$B$3</f>
        <v>0</v>
      </c>
      <c r="E18" s="20" t="str">
        <f>+'２年以下申込書'!F4</f>
        <v>男</v>
      </c>
      <c r="F18" s="2" t="str">
        <f>IF('２年以下申込書'!B4="","",'２年以下申込書'!B4)</f>
        <v/>
      </c>
      <c r="G18" s="2" t="str">
        <f>IF('２年以下申込書'!C4="","",'２年以下申込書'!C4)</f>
        <v/>
      </c>
      <c r="H18" s="2" t="str">
        <f>IF('２年以下申込書'!E4="","",'２年以下申込書'!E4)</f>
        <v/>
      </c>
      <c r="I18" s="2" t="str">
        <f>+集計表!$D$4</f>
        <v/>
      </c>
      <c r="K18" s="2" t="str">
        <f>IF('２年以下申込書'!B4="","","2BS")</f>
        <v/>
      </c>
      <c r="L18" s="2" t="str" cm="1">
        <f t="array" ref="L18">+_xlfn.UNIQUE(F18)</f>
        <v/>
      </c>
      <c r="M18" s="2" t="str" cm="1">
        <f t="array" ref="M18">+_xlfn.UNIQUE(G18)</f>
        <v/>
      </c>
      <c r="N18" s="2" cm="1">
        <f t="array" ref="N18">+_xlfn.UNIQUE(D18)</f>
        <v>0</v>
      </c>
      <c r="O18" s="2" t="str" cm="1">
        <f t="array" ref="O18">+_xlfn.UNIQUE(E18)</f>
        <v>男</v>
      </c>
    </row>
    <row r="19" spans="1:15" x14ac:dyDescent="0.25">
      <c r="A19" s="2" t="str">
        <f>IF('２年以下申込書'!B5="","","２年生以下男子")</f>
        <v/>
      </c>
      <c r="B19" s="2">
        <v>2</v>
      </c>
      <c r="C19" s="2">
        <f>集計表!$B$2</f>
        <v>0</v>
      </c>
      <c r="D19" s="2">
        <f>集計表!$B$3</f>
        <v>0</v>
      </c>
      <c r="E19" s="20" t="str">
        <f>+'２年以下申込書'!F5</f>
        <v>男</v>
      </c>
      <c r="F19" s="2" t="str">
        <f>IF('２年以下申込書'!B5="","",'２年以下申込書'!B5)</f>
        <v/>
      </c>
      <c r="G19" s="2" t="str">
        <f>IF('２年以下申込書'!C5="","",'２年以下申込書'!C5)</f>
        <v/>
      </c>
      <c r="H19" s="2" t="str">
        <f>IF('２年以下申込書'!E5="","",'２年以下申込書'!E5)</f>
        <v/>
      </c>
      <c r="I19" s="2" t="str">
        <f>+集計表!$D$4</f>
        <v/>
      </c>
      <c r="K19" s="2" t="str">
        <f>IF('２年以下申込書'!B5="","","2BS")</f>
        <v/>
      </c>
      <c r="L19" s="2" t="str" cm="1">
        <f t="array" ref="L19">+_xlfn.UNIQUE(F19)</f>
        <v/>
      </c>
      <c r="M19" s="2" t="str" cm="1">
        <f t="array" ref="M19">+_xlfn.UNIQUE(G19)</f>
        <v/>
      </c>
      <c r="N19" s="2" cm="1">
        <f t="array" ref="N19">+_xlfn.UNIQUE(D19)</f>
        <v>0</v>
      </c>
      <c r="O19" s="2" t="str" cm="1">
        <f t="array" ref="O19">+_xlfn.UNIQUE(E19)</f>
        <v>男</v>
      </c>
    </row>
    <row r="20" spans="1:15" x14ac:dyDescent="0.25">
      <c r="A20" s="2" t="str">
        <f>IF('２年以下申込書'!B6="","","２年生以下男子")</f>
        <v/>
      </c>
      <c r="B20" s="2">
        <v>3</v>
      </c>
      <c r="C20" s="2">
        <f>集計表!$B$2</f>
        <v>0</v>
      </c>
      <c r="D20" s="2">
        <f>集計表!$B$3</f>
        <v>0</v>
      </c>
      <c r="E20" s="20" t="str">
        <f>+'２年以下申込書'!F6</f>
        <v>男</v>
      </c>
      <c r="F20" s="2" t="str">
        <f>IF('２年以下申込書'!B6="","",'２年以下申込書'!B6)</f>
        <v/>
      </c>
      <c r="G20" s="2" t="str">
        <f>IF('２年以下申込書'!C6="","",'２年以下申込書'!C6)</f>
        <v/>
      </c>
      <c r="H20" s="2" t="str">
        <f>IF('２年以下申込書'!E6="","",'２年以下申込書'!E6)</f>
        <v/>
      </c>
      <c r="I20" s="2" t="str">
        <f>+集計表!$D$4</f>
        <v/>
      </c>
      <c r="K20" s="2" t="str">
        <f>IF('２年以下申込書'!B6="","","2BS")</f>
        <v/>
      </c>
      <c r="L20" s="2" t="str" cm="1">
        <f t="array" ref="L20">+_xlfn.UNIQUE(F20)</f>
        <v/>
      </c>
      <c r="M20" s="2" t="str" cm="1">
        <f t="array" ref="M20">+_xlfn.UNIQUE(G20)</f>
        <v/>
      </c>
      <c r="N20" s="2" cm="1">
        <f t="array" ref="N20">+_xlfn.UNIQUE(D20)</f>
        <v>0</v>
      </c>
      <c r="O20" s="2" t="str" cm="1">
        <f t="array" ref="O20">+_xlfn.UNIQUE(E20)</f>
        <v>男</v>
      </c>
    </row>
    <row r="21" spans="1:15" x14ac:dyDescent="0.25">
      <c r="A21" s="2" t="str">
        <f>IF('２年以下申込書'!B7="","","２年生以下男子")</f>
        <v/>
      </c>
      <c r="B21" s="2">
        <v>4</v>
      </c>
      <c r="C21" s="2">
        <f>集計表!$B$2</f>
        <v>0</v>
      </c>
      <c r="D21" s="2">
        <f>集計表!$B$3</f>
        <v>0</v>
      </c>
      <c r="E21" s="20" t="str">
        <f>+'２年以下申込書'!F7</f>
        <v>男</v>
      </c>
      <c r="F21" s="2" t="str">
        <f>IF('２年以下申込書'!B7="","",'２年以下申込書'!B7)</f>
        <v/>
      </c>
      <c r="G21" s="2" t="str">
        <f>IF('２年以下申込書'!C7="","",'２年以下申込書'!C7)</f>
        <v/>
      </c>
      <c r="H21" s="2" t="str">
        <f>IF('２年以下申込書'!E7="","",'２年以下申込書'!E7)</f>
        <v/>
      </c>
      <c r="I21" s="2" t="str">
        <f>+集計表!$D$4</f>
        <v/>
      </c>
      <c r="K21" s="2" t="str">
        <f>IF('２年以下申込書'!B7="","","2BS")</f>
        <v/>
      </c>
      <c r="L21" s="2" t="str" cm="1">
        <f t="array" ref="L21">+_xlfn.UNIQUE(F21)</f>
        <v/>
      </c>
      <c r="M21" s="2" t="str" cm="1">
        <f t="array" ref="M21">+_xlfn.UNIQUE(G21)</f>
        <v/>
      </c>
      <c r="N21" s="2" cm="1">
        <f t="array" ref="N21">+_xlfn.UNIQUE(D21)</f>
        <v>0</v>
      </c>
      <c r="O21" s="2" t="str" cm="1">
        <f t="array" ref="O21">+_xlfn.UNIQUE(E21)</f>
        <v>男</v>
      </c>
    </row>
    <row r="22" spans="1:15" x14ac:dyDescent="0.25">
      <c r="A22" s="2" t="str">
        <f>IF('２年以下申込書'!B8="","","２年生以下男子")</f>
        <v/>
      </c>
      <c r="B22" s="2">
        <v>5</v>
      </c>
      <c r="C22" s="2">
        <f>集計表!$B$2</f>
        <v>0</v>
      </c>
      <c r="D22" s="2">
        <f>集計表!$B$3</f>
        <v>0</v>
      </c>
      <c r="E22" s="20" t="str">
        <f>+'２年以下申込書'!F8</f>
        <v>男</v>
      </c>
      <c r="F22" s="2" t="str">
        <f>IF('２年以下申込書'!B8="","",'２年以下申込書'!B8)</f>
        <v/>
      </c>
      <c r="G22" s="2" t="str">
        <f>IF('２年以下申込書'!C8="","",'２年以下申込書'!C8)</f>
        <v/>
      </c>
      <c r="H22" s="2" t="str">
        <f>IF('２年以下申込書'!E8="","",'２年以下申込書'!E8)</f>
        <v/>
      </c>
      <c r="I22" s="2" t="str">
        <f>+集計表!$D$4</f>
        <v/>
      </c>
      <c r="K22" s="2" t="str">
        <f>IF('２年以下申込書'!B8="","","2BS")</f>
        <v/>
      </c>
      <c r="L22" s="2" t="str" cm="1">
        <f t="array" ref="L22">+_xlfn.UNIQUE(F22)</f>
        <v/>
      </c>
      <c r="M22" s="2" t="str" cm="1">
        <f t="array" ref="M22">+_xlfn.UNIQUE(G22)</f>
        <v/>
      </c>
      <c r="N22" s="2" cm="1">
        <f t="array" ref="N22">+_xlfn.UNIQUE(D22)</f>
        <v>0</v>
      </c>
      <c r="O22" s="2" t="str" cm="1">
        <f t="array" ref="O22">+_xlfn.UNIQUE(E22)</f>
        <v>男</v>
      </c>
    </row>
    <row r="23" spans="1:15" x14ac:dyDescent="0.25">
      <c r="A23" s="2" t="str">
        <f>IF('２年以下申込書'!B9="","","２年生以下男子")</f>
        <v/>
      </c>
      <c r="B23" s="2">
        <v>6</v>
      </c>
      <c r="C23" s="2">
        <f>集計表!$B$2</f>
        <v>0</v>
      </c>
      <c r="D23" s="2">
        <f>集計表!$B$3</f>
        <v>0</v>
      </c>
      <c r="E23" s="20">
        <f>+'２年以下申込書'!F9</f>
        <v>0</v>
      </c>
      <c r="F23" s="2" t="str">
        <f>IF('２年以下申込書'!B9="","",'２年以下申込書'!B9)</f>
        <v/>
      </c>
      <c r="G23" s="2" t="str">
        <f>IF('２年以下申込書'!C9="","",'２年以下申込書'!C9)</f>
        <v/>
      </c>
      <c r="H23" s="2" t="str">
        <f>IF('２年以下申込書'!E9="","",'２年以下申込書'!E9)</f>
        <v/>
      </c>
      <c r="I23" s="2" t="str">
        <f>+集計表!$D$4</f>
        <v/>
      </c>
      <c r="K23" s="2" t="str">
        <f>IF('２年以下申込書'!B9="","","2BS")</f>
        <v/>
      </c>
      <c r="L23" s="2" t="str" cm="1">
        <f t="array" ref="L23">+_xlfn.UNIQUE(F23)</f>
        <v/>
      </c>
      <c r="M23" s="2" t="str" cm="1">
        <f t="array" ref="M23">+_xlfn.UNIQUE(G23)</f>
        <v/>
      </c>
      <c r="N23" s="2" cm="1">
        <f t="array" ref="N23">+_xlfn.UNIQUE(D23)</f>
        <v>0</v>
      </c>
      <c r="O23" s="2" cm="1">
        <f t="array" ref="O23">+_xlfn.UNIQUE(E23)</f>
        <v>0</v>
      </c>
    </row>
    <row r="24" spans="1:15" x14ac:dyDescent="0.25">
      <c r="A24" s="2" t="str">
        <f>IF('２年以下申込書'!B10="","","２年生以下男子")</f>
        <v/>
      </c>
      <c r="B24" s="2">
        <v>7</v>
      </c>
      <c r="C24" s="2">
        <f>集計表!$B$2</f>
        <v>0</v>
      </c>
      <c r="D24" s="2">
        <f>集計表!$B$3</f>
        <v>0</v>
      </c>
      <c r="E24" s="20">
        <f>+'２年以下申込書'!F10</f>
        <v>0</v>
      </c>
      <c r="F24" s="2" t="str">
        <f>IF('２年以下申込書'!B10="","",'２年以下申込書'!B10)</f>
        <v/>
      </c>
      <c r="G24" s="2" t="str">
        <f>IF('２年以下申込書'!C10="","",'２年以下申込書'!C10)</f>
        <v/>
      </c>
      <c r="H24" s="2" t="str">
        <f>IF('２年以下申込書'!E10="","",'２年以下申込書'!E10)</f>
        <v/>
      </c>
      <c r="I24" s="2" t="str">
        <f>+集計表!$D$4</f>
        <v/>
      </c>
      <c r="K24" s="2" t="str">
        <f>IF('２年以下申込書'!B10="","","2BS")</f>
        <v/>
      </c>
      <c r="L24" s="2" t="str" cm="1">
        <f t="array" ref="L24">+_xlfn.UNIQUE(F24)</f>
        <v/>
      </c>
      <c r="M24" s="2" t="str" cm="1">
        <f t="array" ref="M24">+_xlfn.UNIQUE(G24)</f>
        <v/>
      </c>
      <c r="N24" s="2" cm="1">
        <f t="array" ref="N24">+_xlfn.UNIQUE(D24)</f>
        <v>0</v>
      </c>
      <c r="O24" s="2" cm="1">
        <f t="array" ref="O24">+_xlfn.UNIQUE(E24)</f>
        <v>0</v>
      </c>
    </row>
    <row r="25" spans="1:15" x14ac:dyDescent="0.25">
      <c r="A25" s="2" t="str">
        <f>IF('２年以下申込書'!B11="","","２年生以下男子")</f>
        <v/>
      </c>
      <c r="B25" s="2">
        <v>8</v>
      </c>
      <c r="C25" s="2">
        <f>集計表!$B$2</f>
        <v>0</v>
      </c>
      <c r="D25" s="2">
        <f>集計表!$B$3</f>
        <v>0</v>
      </c>
      <c r="E25" s="20">
        <f>+'２年以下申込書'!F11</f>
        <v>0</v>
      </c>
      <c r="F25" s="2" t="str">
        <f>IF('２年以下申込書'!B11="","",'２年以下申込書'!B11)</f>
        <v/>
      </c>
      <c r="G25" s="2" t="str">
        <f>IF('２年以下申込書'!C11="","",'２年以下申込書'!C11)</f>
        <v/>
      </c>
      <c r="H25" s="2" t="str">
        <f>IF('２年以下申込書'!E11="","",'２年以下申込書'!E11)</f>
        <v/>
      </c>
      <c r="I25" s="2" t="str">
        <f>+集計表!$D$4</f>
        <v/>
      </c>
      <c r="K25" s="2" t="str">
        <f>IF('２年以下申込書'!B11="","","2BS")</f>
        <v/>
      </c>
      <c r="L25" s="2" t="str" cm="1">
        <f t="array" ref="L25">+_xlfn.UNIQUE(F25)</f>
        <v/>
      </c>
      <c r="M25" s="2" t="str" cm="1">
        <f t="array" ref="M25">+_xlfn.UNIQUE(G25)</f>
        <v/>
      </c>
      <c r="N25" s="2" cm="1">
        <f t="array" ref="N25">+_xlfn.UNIQUE(D25)</f>
        <v>0</v>
      </c>
      <c r="O25" s="2" cm="1">
        <f t="array" ref="O25">+_xlfn.UNIQUE(E25)</f>
        <v>0</v>
      </c>
    </row>
    <row r="26" spans="1:15" x14ac:dyDescent="0.25">
      <c r="A26" s="2" t="str">
        <f>IF('２年以下申込書'!B14="","","２年生以下女子")</f>
        <v/>
      </c>
      <c r="B26" s="2">
        <v>1</v>
      </c>
      <c r="C26" s="2">
        <f>集計表!$B$2</f>
        <v>0</v>
      </c>
      <c r="D26" s="2">
        <f>集計表!$B$3</f>
        <v>0</v>
      </c>
      <c r="E26" s="20" t="str">
        <f>+'２年以下申込書'!F14</f>
        <v>女</v>
      </c>
      <c r="F26" s="2" t="str">
        <f>IF('２年以下申込書'!B14="","",'２年以下申込書'!B14)</f>
        <v/>
      </c>
      <c r="G26" s="2" t="str">
        <f>IF('２年以下申込書'!C14="","",'２年以下申込書'!C14)</f>
        <v/>
      </c>
      <c r="H26" s="2" t="str">
        <f>IF('２年以下申込書'!E14="","",'２年以下申込書'!E14)</f>
        <v/>
      </c>
      <c r="I26" s="2" t="str">
        <f>+集計表!$D$4</f>
        <v/>
      </c>
      <c r="K26" s="2" t="str">
        <f>IF('２年以下申込書'!B14="","","2GS")</f>
        <v/>
      </c>
      <c r="L26" s="2" t="str" cm="1">
        <f t="array" ref="L26">+_xlfn.UNIQUE(F26)</f>
        <v/>
      </c>
      <c r="M26" s="2" t="str" cm="1">
        <f t="array" ref="M26">+_xlfn.UNIQUE(G26)</f>
        <v/>
      </c>
      <c r="N26" s="2" cm="1">
        <f t="array" ref="N26">+_xlfn.UNIQUE(D26)</f>
        <v>0</v>
      </c>
      <c r="O26" s="2" t="str" cm="1">
        <f t="array" ref="O26">+_xlfn.UNIQUE(E26)</f>
        <v>女</v>
      </c>
    </row>
    <row r="27" spans="1:15" x14ac:dyDescent="0.25">
      <c r="A27" s="2" t="str">
        <f>IF('２年以下申込書'!B15="","","２年生以下女子")</f>
        <v/>
      </c>
      <c r="B27" s="2">
        <v>2</v>
      </c>
      <c r="C27" s="2">
        <f>集計表!$B$2</f>
        <v>0</v>
      </c>
      <c r="D27" s="2">
        <f>集計表!$B$3</f>
        <v>0</v>
      </c>
      <c r="E27" s="20" t="str">
        <f>+'２年以下申込書'!F15</f>
        <v>女</v>
      </c>
      <c r="F27" s="2" t="str">
        <f>IF('２年以下申込書'!B15="","",'２年以下申込書'!B15)</f>
        <v/>
      </c>
      <c r="G27" s="2" t="str">
        <f>IF('２年以下申込書'!C15="","",'２年以下申込書'!C15)</f>
        <v/>
      </c>
      <c r="H27" s="2" t="str">
        <f>IF('２年以下申込書'!E15="","",'２年以下申込書'!E15)</f>
        <v/>
      </c>
      <c r="I27" s="2" t="str">
        <f>+集計表!$D$4</f>
        <v/>
      </c>
      <c r="K27" s="2" t="str">
        <f>IF('２年以下申込書'!B15="","","2GS")</f>
        <v/>
      </c>
      <c r="L27" s="2" t="str" cm="1">
        <f t="array" ref="L27">+_xlfn.UNIQUE(F27)</f>
        <v/>
      </c>
      <c r="M27" s="2" t="str" cm="1">
        <f t="array" ref="M27">+_xlfn.UNIQUE(G27)</f>
        <v/>
      </c>
      <c r="N27" s="2" cm="1">
        <f t="array" ref="N27">+_xlfn.UNIQUE(D27)</f>
        <v>0</v>
      </c>
      <c r="O27" s="2" t="str" cm="1">
        <f t="array" ref="O27">+_xlfn.UNIQUE(E27)</f>
        <v>女</v>
      </c>
    </row>
    <row r="28" spans="1:15" x14ac:dyDescent="0.25">
      <c r="A28" s="2" t="str">
        <f>IF('２年以下申込書'!B16="","","２年生以下女子")</f>
        <v/>
      </c>
      <c r="B28" s="2">
        <v>3</v>
      </c>
      <c r="C28" s="2">
        <f>集計表!$B$2</f>
        <v>0</v>
      </c>
      <c r="D28" s="2">
        <f>集計表!$B$3</f>
        <v>0</v>
      </c>
      <c r="E28" s="20" t="str">
        <f>+'２年以下申込書'!F16</f>
        <v>女</v>
      </c>
      <c r="F28" s="2" t="str">
        <f>IF('２年以下申込書'!B16="","",'２年以下申込書'!B16)</f>
        <v/>
      </c>
      <c r="G28" s="2" t="str">
        <f>IF('２年以下申込書'!C16="","",'２年以下申込書'!C16)</f>
        <v/>
      </c>
      <c r="H28" s="2" t="str">
        <f>IF('２年以下申込書'!E16="","",'２年以下申込書'!E16)</f>
        <v/>
      </c>
      <c r="I28" s="2" t="str">
        <f>+集計表!$D$4</f>
        <v/>
      </c>
      <c r="K28" s="2" t="str">
        <f>IF('２年以下申込書'!B16="","","2GS")</f>
        <v/>
      </c>
      <c r="L28" s="2" t="str" cm="1">
        <f t="array" ref="L28">+_xlfn.UNIQUE(F28)</f>
        <v/>
      </c>
      <c r="M28" s="2" t="str" cm="1">
        <f t="array" ref="M28">+_xlfn.UNIQUE(G28)</f>
        <v/>
      </c>
      <c r="N28" s="2" cm="1">
        <f t="array" ref="N28">+_xlfn.UNIQUE(D28)</f>
        <v>0</v>
      </c>
      <c r="O28" s="2" t="str" cm="1">
        <f t="array" ref="O28">+_xlfn.UNIQUE(E28)</f>
        <v>女</v>
      </c>
    </row>
    <row r="29" spans="1:15" x14ac:dyDescent="0.25">
      <c r="A29" s="2" t="str">
        <f>IF('２年以下申込書'!B17="","","２年生以下女子")</f>
        <v/>
      </c>
      <c r="B29" s="2">
        <v>4</v>
      </c>
      <c r="C29" s="2">
        <f>集計表!$B$2</f>
        <v>0</v>
      </c>
      <c r="D29" s="2">
        <f>集計表!$B$3</f>
        <v>0</v>
      </c>
      <c r="E29" s="20" t="str">
        <f>+'２年以下申込書'!F17</f>
        <v>女</v>
      </c>
      <c r="F29" s="2" t="str">
        <f>IF('２年以下申込書'!B17="","",'２年以下申込書'!B17)</f>
        <v/>
      </c>
      <c r="G29" s="2" t="str">
        <f>IF('２年以下申込書'!C17="","",'２年以下申込書'!C17)</f>
        <v/>
      </c>
      <c r="H29" s="2" t="str">
        <f>IF('２年以下申込書'!E17="","",'２年以下申込書'!E17)</f>
        <v/>
      </c>
      <c r="I29" s="2" t="str">
        <f>+集計表!$D$4</f>
        <v/>
      </c>
      <c r="K29" s="2" t="str">
        <f>IF('２年以下申込書'!B17="","","2GS")</f>
        <v/>
      </c>
      <c r="L29" s="2" t="str" cm="1">
        <f t="array" ref="L29">+_xlfn.UNIQUE(F29)</f>
        <v/>
      </c>
      <c r="M29" s="2" t="str" cm="1">
        <f t="array" ref="M29">+_xlfn.UNIQUE(G29)</f>
        <v/>
      </c>
      <c r="N29" s="2" cm="1">
        <f t="array" ref="N29">+_xlfn.UNIQUE(D29)</f>
        <v>0</v>
      </c>
      <c r="O29" s="2" t="str" cm="1">
        <f t="array" ref="O29">+_xlfn.UNIQUE(E29)</f>
        <v>女</v>
      </c>
    </row>
    <row r="30" spans="1:15" x14ac:dyDescent="0.25">
      <c r="A30" s="2" t="str">
        <f>IF('２年以下申込書'!B18="","","２年生以下女子")</f>
        <v/>
      </c>
      <c r="B30" s="2">
        <v>5</v>
      </c>
      <c r="C30" s="2">
        <f>集計表!$B$2</f>
        <v>0</v>
      </c>
      <c r="D30" s="2">
        <f>集計表!$B$3</f>
        <v>0</v>
      </c>
      <c r="E30" s="20" t="str">
        <f>+'２年以下申込書'!F18</f>
        <v>女</v>
      </c>
      <c r="F30" s="2" t="str">
        <f>IF('２年以下申込書'!B18="","",'２年以下申込書'!B18)</f>
        <v/>
      </c>
      <c r="G30" s="2" t="str">
        <f>IF('２年以下申込書'!C18="","",'２年以下申込書'!C18)</f>
        <v/>
      </c>
      <c r="H30" s="2" t="str">
        <f>IF('２年以下申込書'!E18="","",'２年以下申込書'!E18)</f>
        <v/>
      </c>
      <c r="I30" s="2" t="str">
        <f>+集計表!$D$4</f>
        <v/>
      </c>
      <c r="K30" s="2" t="str">
        <f>IF('２年以下申込書'!B18="","","2GS")</f>
        <v/>
      </c>
      <c r="L30" s="2" t="str" cm="1">
        <f t="array" ref="L30">+_xlfn.UNIQUE(F30)</f>
        <v/>
      </c>
      <c r="M30" s="2" t="str" cm="1">
        <f t="array" ref="M30">+_xlfn.UNIQUE(G30)</f>
        <v/>
      </c>
      <c r="N30" s="2" cm="1">
        <f t="array" ref="N30">+_xlfn.UNIQUE(D30)</f>
        <v>0</v>
      </c>
      <c r="O30" s="2" t="str" cm="1">
        <f t="array" ref="O30">+_xlfn.UNIQUE(E30)</f>
        <v>女</v>
      </c>
    </row>
    <row r="31" spans="1:15" x14ac:dyDescent="0.25">
      <c r="A31" s="2" t="str">
        <f>IF('２年以下申込書'!B19="","","２年生以下女子")</f>
        <v/>
      </c>
      <c r="B31" s="2">
        <v>6</v>
      </c>
      <c r="C31" s="2">
        <f>集計表!$B$2</f>
        <v>0</v>
      </c>
      <c r="D31" s="2">
        <f>集計表!$B$3</f>
        <v>0</v>
      </c>
      <c r="E31" s="20">
        <f>+'２年以下申込書'!F19</f>
        <v>0</v>
      </c>
      <c r="F31" s="2" t="str">
        <f>IF('２年以下申込書'!B19="","",'２年以下申込書'!B19)</f>
        <v/>
      </c>
      <c r="G31" s="2" t="str">
        <f>IF('２年以下申込書'!C19="","",'２年以下申込書'!C19)</f>
        <v/>
      </c>
      <c r="H31" s="2" t="str">
        <f>IF('２年以下申込書'!E19="","",'２年以下申込書'!E19)</f>
        <v/>
      </c>
      <c r="I31" s="2" t="str">
        <f>+集計表!$D$4</f>
        <v/>
      </c>
      <c r="K31" s="2" t="str">
        <f>IF('２年以下申込書'!B19="","","2GS")</f>
        <v/>
      </c>
      <c r="L31" s="2" t="str" cm="1">
        <f t="array" ref="L31">+_xlfn.UNIQUE(F31)</f>
        <v/>
      </c>
      <c r="M31" s="2" t="str" cm="1">
        <f t="array" ref="M31">+_xlfn.UNIQUE(G31)</f>
        <v/>
      </c>
      <c r="N31" s="2" cm="1">
        <f t="array" ref="N31">+_xlfn.UNIQUE(D31)</f>
        <v>0</v>
      </c>
      <c r="O31" s="2" cm="1">
        <f t="array" ref="O31">+_xlfn.UNIQUE(E31)</f>
        <v>0</v>
      </c>
    </row>
    <row r="32" spans="1:15" x14ac:dyDescent="0.25">
      <c r="A32" s="2" t="str">
        <f>IF('２年以下申込書'!B20="","","２年生以下女子")</f>
        <v/>
      </c>
      <c r="B32" s="2">
        <v>7</v>
      </c>
      <c r="C32" s="2">
        <f>集計表!$B$2</f>
        <v>0</v>
      </c>
      <c r="D32" s="2">
        <f>集計表!$B$3</f>
        <v>0</v>
      </c>
      <c r="E32" s="20">
        <f>+'２年以下申込書'!F20</f>
        <v>0</v>
      </c>
      <c r="F32" s="2" t="str">
        <f>IF('２年以下申込書'!B20="","",'２年以下申込書'!B20)</f>
        <v/>
      </c>
      <c r="G32" s="2" t="str">
        <f>IF('２年以下申込書'!C20="","",'２年以下申込書'!C20)</f>
        <v/>
      </c>
      <c r="H32" s="2" t="str">
        <f>IF('２年以下申込書'!E20="","",'２年以下申込書'!E20)</f>
        <v/>
      </c>
      <c r="I32" s="2" t="str">
        <f>+集計表!$D$4</f>
        <v/>
      </c>
      <c r="K32" s="2" t="str">
        <f>IF('２年以下申込書'!B20="","","2GS")</f>
        <v/>
      </c>
      <c r="L32" s="2" t="str" cm="1">
        <f t="array" ref="L32">+_xlfn.UNIQUE(F32)</f>
        <v/>
      </c>
      <c r="M32" s="2" t="str" cm="1">
        <f t="array" ref="M32">+_xlfn.UNIQUE(G32)</f>
        <v/>
      </c>
      <c r="N32" s="2" cm="1">
        <f t="array" ref="N32">+_xlfn.UNIQUE(D32)</f>
        <v>0</v>
      </c>
      <c r="O32" s="2" cm="1">
        <f t="array" ref="O32">+_xlfn.UNIQUE(E32)</f>
        <v>0</v>
      </c>
    </row>
    <row r="33" spans="1:15" x14ac:dyDescent="0.25">
      <c r="A33" s="2" t="str">
        <f>IF('２年以下申込書'!B21="","","２年生以下女子")</f>
        <v/>
      </c>
      <c r="B33" s="2">
        <v>8</v>
      </c>
      <c r="C33" s="2">
        <f>集計表!$B$2</f>
        <v>0</v>
      </c>
      <c r="D33" s="2">
        <f>集計表!$B$3</f>
        <v>0</v>
      </c>
      <c r="E33" s="20">
        <f>+'２年以下申込書'!F21</f>
        <v>0</v>
      </c>
      <c r="F33" s="2" t="str">
        <f>IF('２年以下申込書'!B21="","",'２年以下申込書'!B21)</f>
        <v/>
      </c>
      <c r="G33" s="2" t="str">
        <f>IF('２年以下申込書'!C21="","",'２年以下申込書'!C21)</f>
        <v/>
      </c>
      <c r="H33" s="2" t="str">
        <f>IF('２年以下申込書'!E21="","",'２年以下申込書'!E21)</f>
        <v/>
      </c>
      <c r="I33" s="2" t="str">
        <f>+集計表!$D$4</f>
        <v/>
      </c>
      <c r="K33" s="2" t="str">
        <f>IF('２年以下申込書'!B21="","","2GS")</f>
        <v/>
      </c>
      <c r="N33" s="2" cm="1">
        <f t="array" ref="N33">+_xlfn.UNIQUE(D33)</f>
        <v>0</v>
      </c>
      <c r="O33" s="2" cm="1">
        <f t="array" ref="O33">+_xlfn.UNIQUE(E33)</f>
        <v>0</v>
      </c>
    </row>
    <row r="34" spans="1:15" x14ac:dyDescent="0.25">
      <c r="A34" s="2" t="str">
        <f>+IF('１年以下・未就学児申込書'!B4="","","１年生以下男子")</f>
        <v/>
      </c>
      <c r="B34" s="2">
        <v>1</v>
      </c>
      <c r="C34" s="2">
        <f>集計表!$B$2</f>
        <v>0</v>
      </c>
      <c r="D34" s="2">
        <f>集計表!$B$3</f>
        <v>0</v>
      </c>
      <c r="E34" s="20" t="str">
        <f>+'１年以下・未就学児申込書'!F4</f>
        <v>男</v>
      </c>
      <c r="F34" s="2" t="str">
        <f>IF('１年以下・未就学児申込書'!B4="","",'１年以下・未就学児申込書'!B4)</f>
        <v/>
      </c>
      <c r="G34" s="2" t="str">
        <f>IF('１年以下・未就学児申込書'!C4="","",'１年以下・未就学児申込書'!C4)</f>
        <v/>
      </c>
      <c r="H34" s="2" t="str">
        <f>IF('１年以下・未就学児申込書'!E4="","",'１年以下・未就学児申込書'!E4)</f>
        <v/>
      </c>
      <c r="I34" s="2" t="str">
        <f>+集計表!$D$4</f>
        <v/>
      </c>
      <c r="K34" s="2" t="str">
        <f>+IF('１年以下・未就学児申込書'!B4="","","1BS")</f>
        <v/>
      </c>
      <c r="L34" s="2" t="str" cm="1">
        <f t="array" ref="L34">+_xlfn.UNIQUE(F34)</f>
        <v/>
      </c>
      <c r="M34" s="2" t="str" cm="1">
        <f t="array" ref="M34">+_xlfn.UNIQUE(G34)</f>
        <v/>
      </c>
      <c r="N34" s="2" cm="1">
        <f t="array" ref="N34">+_xlfn.UNIQUE(D34)</f>
        <v>0</v>
      </c>
      <c r="O34" s="2" t="str" cm="1">
        <f t="array" ref="O34">+_xlfn.UNIQUE(E34)</f>
        <v>男</v>
      </c>
    </row>
    <row r="35" spans="1:15" x14ac:dyDescent="0.25">
      <c r="A35" s="2" t="str">
        <f>+IF('１年以下・未就学児申込書'!B5="","","１年生以下男子")</f>
        <v/>
      </c>
      <c r="B35" s="2">
        <v>2</v>
      </c>
      <c r="C35" s="2">
        <f>集計表!$B$2</f>
        <v>0</v>
      </c>
      <c r="D35" s="2">
        <f>集計表!$B$3</f>
        <v>0</v>
      </c>
      <c r="E35" s="20" t="str">
        <f>+'１年以下・未就学児申込書'!F5</f>
        <v>男</v>
      </c>
      <c r="F35" s="2" t="str">
        <f>IF('１年以下・未就学児申込書'!B5="","",'１年以下・未就学児申込書'!B5)</f>
        <v/>
      </c>
      <c r="G35" s="2" t="str">
        <f>IF('１年以下・未就学児申込書'!C5="","",'１年以下・未就学児申込書'!C5)</f>
        <v/>
      </c>
      <c r="H35" s="2" t="str">
        <f>IF('１年以下・未就学児申込書'!E5="","",'１年以下・未就学児申込書'!E5)</f>
        <v/>
      </c>
      <c r="I35" s="2" t="str">
        <f>+集計表!$D$4</f>
        <v/>
      </c>
      <c r="K35" s="2" t="str">
        <f>+IF('１年以下・未就学児申込書'!B5="","","1BS")</f>
        <v/>
      </c>
      <c r="L35" s="2" t="str" cm="1">
        <f t="array" ref="L35">+_xlfn.UNIQUE(F35)</f>
        <v/>
      </c>
      <c r="M35" s="2" t="str" cm="1">
        <f t="array" ref="M35">+_xlfn.UNIQUE(G35)</f>
        <v/>
      </c>
      <c r="N35" s="2" cm="1">
        <f t="array" ref="N35">+_xlfn.UNIQUE(D35)</f>
        <v>0</v>
      </c>
      <c r="O35" s="2" t="str" cm="1">
        <f t="array" ref="O35">+_xlfn.UNIQUE(E35)</f>
        <v>男</v>
      </c>
    </row>
    <row r="36" spans="1:15" x14ac:dyDescent="0.25">
      <c r="A36" s="2" t="str">
        <f>+IF('１年以下・未就学児申込書'!B6="","","１年生以下男子")</f>
        <v/>
      </c>
      <c r="B36" s="2">
        <v>3</v>
      </c>
      <c r="C36" s="2">
        <f>集計表!$B$2</f>
        <v>0</v>
      </c>
      <c r="D36" s="2">
        <f>集計表!$B$3</f>
        <v>0</v>
      </c>
      <c r="E36" s="20" t="str">
        <f>+'１年以下・未就学児申込書'!F6</f>
        <v>男</v>
      </c>
      <c r="F36" s="2" t="str">
        <f>IF('１年以下・未就学児申込書'!B6="","",'１年以下・未就学児申込書'!B6)</f>
        <v/>
      </c>
      <c r="G36" s="2" t="str">
        <f>IF('１年以下・未就学児申込書'!C6="","",'１年以下・未就学児申込書'!C6)</f>
        <v/>
      </c>
      <c r="H36" s="2" t="str">
        <f>IF('１年以下・未就学児申込書'!E6="","",'１年以下・未就学児申込書'!E6)</f>
        <v/>
      </c>
      <c r="I36" s="2" t="str">
        <f>+集計表!$D$4</f>
        <v/>
      </c>
      <c r="K36" s="2" t="str">
        <f>+IF('１年以下・未就学児申込書'!B6="","","1BS")</f>
        <v/>
      </c>
      <c r="L36" s="2" t="str" cm="1">
        <f t="array" ref="L36">+_xlfn.UNIQUE(F36)</f>
        <v/>
      </c>
      <c r="M36" s="2" t="str" cm="1">
        <f t="array" ref="M36">+_xlfn.UNIQUE(G36)</f>
        <v/>
      </c>
      <c r="N36" s="2" cm="1">
        <f t="array" ref="N36">+_xlfn.UNIQUE(D36)</f>
        <v>0</v>
      </c>
      <c r="O36" s="2" t="str" cm="1">
        <f t="array" ref="O36">+_xlfn.UNIQUE(E36)</f>
        <v>男</v>
      </c>
    </row>
    <row r="37" spans="1:15" x14ac:dyDescent="0.25">
      <c r="A37" s="2" t="str">
        <f>+IF('１年以下・未就学児申込書'!B7="","","１年生以下男子")</f>
        <v/>
      </c>
      <c r="B37" s="2">
        <v>4</v>
      </c>
      <c r="C37" s="2">
        <f>集計表!$B$2</f>
        <v>0</v>
      </c>
      <c r="D37" s="2">
        <f>集計表!$B$3</f>
        <v>0</v>
      </c>
      <c r="E37" s="20" t="str">
        <f>+'１年以下・未就学児申込書'!F7</f>
        <v>男</v>
      </c>
      <c r="F37" s="2" t="str">
        <f>IF('１年以下・未就学児申込書'!B7="","",'１年以下・未就学児申込書'!B7)</f>
        <v/>
      </c>
      <c r="G37" s="2" t="str">
        <f>IF('１年以下・未就学児申込書'!C7="","",'１年以下・未就学児申込書'!C7)</f>
        <v/>
      </c>
      <c r="H37" s="2" t="str">
        <f>IF('１年以下・未就学児申込書'!E7="","",'１年以下・未就学児申込書'!E7)</f>
        <v/>
      </c>
      <c r="I37" s="2" t="str">
        <f>+集計表!$D$4</f>
        <v/>
      </c>
      <c r="K37" s="2" t="str">
        <f>+IF('１年以下・未就学児申込書'!B7="","","1BS")</f>
        <v/>
      </c>
      <c r="L37" s="2" t="str" cm="1">
        <f t="array" ref="L37">+_xlfn.UNIQUE(F37)</f>
        <v/>
      </c>
      <c r="M37" s="2" t="str" cm="1">
        <f t="array" ref="M37">+_xlfn.UNIQUE(G37)</f>
        <v/>
      </c>
      <c r="N37" s="2" cm="1">
        <f t="array" ref="N37">+_xlfn.UNIQUE(D37)</f>
        <v>0</v>
      </c>
      <c r="O37" s="2" t="str" cm="1">
        <f t="array" ref="O37">+_xlfn.UNIQUE(E37)</f>
        <v>男</v>
      </c>
    </row>
    <row r="38" spans="1:15" x14ac:dyDescent="0.25">
      <c r="A38" s="2" t="str">
        <f>+IF('１年以下・未就学児申込書'!B8="","","１年生以下男子")</f>
        <v/>
      </c>
      <c r="B38" s="2">
        <v>5</v>
      </c>
      <c r="C38" s="2">
        <f>集計表!$B$2</f>
        <v>0</v>
      </c>
      <c r="D38" s="2">
        <f>集計表!$B$3</f>
        <v>0</v>
      </c>
      <c r="E38" s="20" t="str">
        <f>+'１年以下・未就学児申込書'!F8</f>
        <v>男</v>
      </c>
      <c r="F38" s="2" t="str">
        <f>IF('１年以下・未就学児申込書'!B8="","",'１年以下・未就学児申込書'!B8)</f>
        <v/>
      </c>
      <c r="G38" s="2" t="str">
        <f>IF('１年以下・未就学児申込書'!C8="","",'１年以下・未就学児申込書'!C8)</f>
        <v/>
      </c>
      <c r="H38" s="2" t="str">
        <f>IF('１年以下・未就学児申込書'!E8="","",'１年以下・未就学児申込書'!E8)</f>
        <v/>
      </c>
      <c r="I38" s="2" t="str">
        <f>+集計表!$D$4</f>
        <v/>
      </c>
      <c r="K38" s="2" t="str">
        <f>+IF('１年以下・未就学児申込書'!B8="","","1BS")</f>
        <v/>
      </c>
      <c r="L38" s="2" t="str" cm="1">
        <f t="array" ref="L38">+_xlfn.UNIQUE(F38)</f>
        <v/>
      </c>
      <c r="M38" s="2" t="str" cm="1">
        <f t="array" ref="M38">+_xlfn.UNIQUE(G38)</f>
        <v/>
      </c>
      <c r="N38" s="2" cm="1">
        <f t="array" ref="N38">+_xlfn.UNIQUE(D38)</f>
        <v>0</v>
      </c>
      <c r="O38" s="2" t="str" cm="1">
        <f t="array" ref="O38">+_xlfn.UNIQUE(E38)</f>
        <v>男</v>
      </c>
    </row>
    <row r="39" spans="1:15" x14ac:dyDescent="0.25">
      <c r="A39" s="2" t="str">
        <f>IF('１年以下・未就学児申込書'!B11="","","１年生以下女子")</f>
        <v/>
      </c>
      <c r="B39" s="2">
        <v>1</v>
      </c>
      <c r="C39" s="2">
        <f>集計表!$B$2</f>
        <v>0</v>
      </c>
      <c r="D39" s="2">
        <f>集計表!$B$3</f>
        <v>0</v>
      </c>
      <c r="E39" s="20" t="str">
        <f>+'１年以下・未就学児申込書'!F11</f>
        <v>女</v>
      </c>
      <c r="F39" s="2" t="str">
        <f>IF('１年以下・未就学児申込書'!B11="","",'１年以下・未就学児申込書'!B11)</f>
        <v/>
      </c>
      <c r="G39" s="2" t="str">
        <f>IF('１年以下・未就学児申込書'!C11="","",'１年以下・未就学児申込書'!C11)</f>
        <v/>
      </c>
      <c r="H39" s="2" t="str">
        <f>IF('１年以下・未就学児申込書'!E11="","",'１年以下・未就学児申込書'!E11)</f>
        <v/>
      </c>
      <c r="I39" s="2" t="str">
        <f>+集計表!$D$4</f>
        <v/>
      </c>
      <c r="K39" s="2" t="str">
        <f>IF('１年以下・未就学児申込書'!B11="","","1GS")</f>
        <v/>
      </c>
      <c r="L39" s="2" t="str" cm="1">
        <f t="array" ref="L39">+_xlfn.UNIQUE(F39)</f>
        <v/>
      </c>
      <c r="M39" s="2" t="str" cm="1">
        <f t="array" ref="M39">+_xlfn.UNIQUE(G39)</f>
        <v/>
      </c>
      <c r="N39" s="2" cm="1">
        <f t="array" ref="N39">+_xlfn.UNIQUE(D39)</f>
        <v>0</v>
      </c>
      <c r="O39" s="2" t="str" cm="1">
        <f t="array" ref="O39">+_xlfn.UNIQUE(E39)</f>
        <v>女</v>
      </c>
    </row>
    <row r="40" spans="1:15" x14ac:dyDescent="0.25">
      <c r="A40" s="2" t="str">
        <f>IF('１年以下・未就学児申込書'!B12="","","１年生以下女子")</f>
        <v/>
      </c>
      <c r="B40" s="2">
        <v>2</v>
      </c>
      <c r="C40" s="2">
        <f>集計表!$B$2</f>
        <v>0</v>
      </c>
      <c r="D40" s="2">
        <f>集計表!$B$3</f>
        <v>0</v>
      </c>
      <c r="E40" s="20" t="str">
        <f>+'１年以下・未就学児申込書'!F12</f>
        <v>女</v>
      </c>
      <c r="F40" s="2" t="str">
        <f>IF('１年以下・未就学児申込書'!B12="","",'１年以下・未就学児申込書'!B12)</f>
        <v/>
      </c>
      <c r="G40" s="2" t="str">
        <f>IF('１年以下・未就学児申込書'!C12="","",'１年以下・未就学児申込書'!C12)</f>
        <v/>
      </c>
      <c r="H40" s="2" t="str">
        <f>IF('１年以下・未就学児申込書'!E12="","",'１年以下・未就学児申込書'!E12)</f>
        <v/>
      </c>
      <c r="I40" s="2" t="str">
        <f>+集計表!$D$4</f>
        <v/>
      </c>
      <c r="K40" s="2" t="str">
        <f>IF('１年以下・未就学児申込書'!B12="","","1GS")</f>
        <v/>
      </c>
      <c r="L40" s="2" t="str" cm="1">
        <f t="array" ref="L40">+_xlfn.UNIQUE(F40)</f>
        <v/>
      </c>
      <c r="M40" s="2" t="str" cm="1">
        <f t="array" ref="M40">+_xlfn.UNIQUE(G40)</f>
        <v/>
      </c>
      <c r="N40" s="2" cm="1">
        <f t="array" ref="N40">+_xlfn.UNIQUE(D40)</f>
        <v>0</v>
      </c>
      <c r="O40" s="2" t="str" cm="1">
        <f t="array" ref="O40">+_xlfn.UNIQUE(E40)</f>
        <v>女</v>
      </c>
    </row>
    <row r="41" spans="1:15" x14ac:dyDescent="0.25">
      <c r="A41" s="2" t="str">
        <f>IF('１年以下・未就学児申込書'!B13="","","１年生以下女子")</f>
        <v/>
      </c>
      <c r="B41" s="2">
        <v>3</v>
      </c>
      <c r="C41" s="2">
        <f>集計表!$B$2</f>
        <v>0</v>
      </c>
      <c r="D41" s="2">
        <f>集計表!$B$3</f>
        <v>0</v>
      </c>
      <c r="E41" s="20" t="str">
        <f>+'１年以下・未就学児申込書'!F13</f>
        <v>女</v>
      </c>
      <c r="F41" s="2" t="str">
        <f>IF('１年以下・未就学児申込書'!B13="","",'１年以下・未就学児申込書'!B13)</f>
        <v/>
      </c>
      <c r="G41" s="2" t="str">
        <f>IF('１年以下・未就学児申込書'!C13="","",'１年以下・未就学児申込書'!C13)</f>
        <v/>
      </c>
      <c r="H41" s="2" t="str">
        <f>IF('１年以下・未就学児申込書'!E13="","",'１年以下・未就学児申込書'!E13)</f>
        <v/>
      </c>
      <c r="I41" s="2" t="str">
        <f>+集計表!$D$4</f>
        <v/>
      </c>
      <c r="K41" s="2" t="str">
        <f>IF('１年以下・未就学児申込書'!B13="","","1GS")</f>
        <v/>
      </c>
      <c r="L41" s="2" t="str" cm="1">
        <f t="array" ref="L41">+_xlfn.UNIQUE(F41)</f>
        <v/>
      </c>
      <c r="M41" s="2" t="str" cm="1">
        <f t="array" ref="M41">+_xlfn.UNIQUE(G41)</f>
        <v/>
      </c>
      <c r="N41" s="2" cm="1">
        <f t="array" ref="N41">+_xlfn.UNIQUE(D41)</f>
        <v>0</v>
      </c>
      <c r="O41" s="2" t="str" cm="1">
        <f t="array" ref="O41">+_xlfn.UNIQUE(E41)</f>
        <v>女</v>
      </c>
    </row>
    <row r="42" spans="1:15" x14ac:dyDescent="0.25">
      <c r="A42" s="2" t="str">
        <f>IF('１年以下・未就学児申込書'!B14="","","１年生以下女子")</f>
        <v/>
      </c>
      <c r="B42" s="2">
        <v>4</v>
      </c>
      <c r="C42" s="2">
        <f>集計表!$B$2</f>
        <v>0</v>
      </c>
      <c r="D42" s="2">
        <f>集計表!$B$3</f>
        <v>0</v>
      </c>
      <c r="E42" s="20" t="str">
        <f>+'１年以下・未就学児申込書'!F14</f>
        <v>女</v>
      </c>
      <c r="F42" s="2" t="str">
        <f>IF('１年以下・未就学児申込書'!B14="","",'１年以下・未就学児申込書'!B14)</f>
        <v/>
      </c>
      <c r="G42" s="2" t="str">
        <f>IF('１年以下・未就学児申込書'!C14="","",'１年以下・未就学児申込書'!C14)</f>
        <v/>
      </c>
      <c r="H42" s="2" t="str">
        <f>IF('１年以下・未就学児申込書'!E14="","",'１年以下・未就学児申込書'!E14)</f>
        <v/>
      </c>
      <c r="I42" s="2" t="str">
        <f>+集計表!$D$4</f>
        <v/>
      </c>
      <c r="K42" s="2" t="str">
        <f>IF('１年以下・未就学児申込書'!B14="","","1GS")</f>
        <v/>
      </c>
      <c r="L42" s="2" t="str" cm="1">
        <f t="array" ref="L42">+_xlfn.UNIQUE(F42)</f>
        <v/>
      </c>
      <c r="M42" s="2" t="str" cm="1">
        <f t="array" ref="M42">+_xlfn.UNIQUE(G42)</f>
        <v/>
      </c>
      <c r="N42" s="2" cm="1">
        <f t="array" ref="N42">+_xlfn.UNIQUE(D42)</f>
        <v>0</v>
      </c>
      <c r="O42" s="2" t="str" cm="1">
        <f t="array" ref="O42">+_xlfn.UNIQUE(E42)</f>
        <v>女</v>
      </c>
    </row>
    <row r="43" spans="1:15" x14ac:dyDescent="0.25">
      <c r="A43" s="2" t="str">
        <f>IF('１年以下・未就学児申込書'!B15="","","１年生以下女子")</f>
        <v/>
      </c>
      <c r="B43" s="2">
        <v>5</v>
      </c>
      <c r="C43" s="2">
        <f>集計表!$B$2</f>
        <v>0</v>
      </c>
      <c r="D43" s="2">
        <f>集計表!$B$3</f>
        <v>0</v>
      </c>
      <c r="E43" s="20" t="str">
        <f>+'１年以下・未就学児申込書'!F15</f>
        <v>女</v>
      </c>
      <c r="F43" s="2" t="str">
        <f>IF('１年以下・未就学児申込書'!B15="","",'１年以下・未就学児申込書'!B15)</f>
        <v/>
      </c>
      <c r="G43" s="2" t="str">
        <f>IF('１年以下・未就学児申込書'!C15="","",'１年以下・未就学児申込書'!C15)</f>
        <v/>
      </c>
      <c r="H43" s="2" t="str">
        <f>IF('１年以下・未就学児申込書'!E15="","",'１年以下・未就学児申込書'!E15)</f>
        <v/>
      </c>
      <c r="I43" s="2" t="str">
        <f>+集計表!$D$4</f>
        <v/>
      </c>
      <c r="K43" s="2" t="str">
        <f>IF('１年以下・未就学児申込書'!B15="","","1GS")</f>
        <v/>
      </c>
      <c r="L43" s="2" t="str" cm="1">
        <f t="array" ref="L43">+_xlfn.UNIQUE(F43)</f>
        <v/>
      </c>
      <c r="M43" s="2" t="str" cm="1">
        <f t="array" ref="M43">+_xlfn.UNIQUE(G43)</f>
        <v/>
      </c>
      <c r="N43" s="2" cm="1">
        <f t="array" ref="N43">+_xlfn.UNIQUE(D43)</f>
        <v>0</v>
      </c>
      <c r="O43" s="2" t="str" cm="1">
        <f t="array" ref="O43">+_xlfn.UNIQUE(E43)</f>
        <v>女</v>
      </c>
    </row>
    <row r="44" spans="1:15" x14ac:dyDescent="0.25">
      <c r="A44" s="2" t="str">
        <f>IF('１年以下・未就学児申込書'!B18="","","未就学児")</f>
        <v/>
      </c>
      <c r="B44" s="2">
        <v>1</v>
      </c>
      <c r="C44" s="2">
        <f>集計表!$B$2</f>
        <v>0</v>
      </c>
      <c r="D44" s="2">
        <f>集計表!$B$3</f>
        <v>0</v>
      </c>
      <c r="E44" s="20">
        <f>+'１年以下・未就学児申込書'!F18</f>
        <v>0</v>
      </c>
      <c r="F44" s="2" t="str">
        <f>IF('１年以下・未就学児申込書'!B18="","",'１年以下・未就学児申込書'!B18)</f>
        <v/>
      </c>
      <c r="G44" s="2" t="str">
        <f>IF('１年以下・未就学児申込書'!C18="","",'１年以下・未就学児申込書'!C18)</f>
        <v/>
      </c>
      <c r="H44" s="2" t="str">
        <f>IF('１年以下・未就学児申込書'!E18="","",'１年以下・未就学児申込書'!E18)</f>
        <v/>
      </c>
      <c r="I44" s="2" t="str">
        <f>+集計表!$D$4</f>
        <v/>
      </c>
      <c r="K44" s="2" t="str">
        <f>IF('１年以下・未就学児申込書'!B18="","","XS")</f>
        <v/>
      </c>
      <c r="L44" s="2" t="str" cm="1">
        <f t="array" ref="L44">+_xlfn.UNIQUE(F44)</f>
        <v/>
      </c>
      <c r="M44" s="2" t="str" cm="1">
        <f t="array" ref="M44">+_xlfn.UNIQUE(G44)</f>
        <v/>
      </c>
      <c r="N44" s="2" cm="1">
        <f t="array" ref="N44">+_xlfn.UNIQUE(D44)</f>
        <v>0</v>
      </c>
      <c r="O44" s="2" cm="1">
        <f t="array" ref="O44">+_xlfn.UNIQUE(E44)</f>
        <v>0</v>
      </c>
    </row>
    <row r="45" spans="1:15" x14ac:dyDescent="0.25">
      <c r="A45" s="2" t="str">
        <f>IF('１年以下・未就学児申込書'!B19="","","未就学児")</f>
        <v/>
      </c>
      <c r="B45" s="2">
        <v>2</v>
      </c>
      <c r="C45" s="2">
        <f>集計表!$B$2</f>
        <v>0</v>
      </c>
      <c r="D45" s="2">
        <f>集計表!$B$3</f>
        <v>0</v>
      </c>
      <c r="E45" s="20">
        <f>+'１年以下・未就学児申込書'!F19</f>
        <v>0</v>
      </c>
      <c r="F45" s="2" t="str">
        <f>IF('１年以下・未就学児申込書'!B19="","",'１年以下・未就学児申込書'!B19)</f>
        <v/>
      </c>
      <c r="G45" s="2" t="str">
        <f>IF('１年以下・未就学児申込書'!C19="","",'１年以下・未就学児申込書'!C19)</f>
        <v/>
      </c>
      <c r="H45" s="2" t="str">
        <f>IF('１年以下・未就学児申込書'!E19="","",'１年以下・未就学児申込書'!E19)</f>
        <v/>
      </c>
      <c r="I45" s="2" t="str">
        <f>+集計表!$D$4</f>
        <v/>
      </c>
      <c r="K45" s="2" t="str">
        <f>IF('１年以下・未就学児申込書'!B19="","","XS")</f>
        <v/>
      </c>
      <c r="L45" s="2" t="str" cm="1">
        <f t="array" ref="L45">+_xlfn.UNIQUE(F45)</f>
        <v/>
      </c>
      <c r="M45" s="2" t="str" cm="1">
        <f t="array" ref="M45">+_xlfn.UNIQUE(G45)</f>
        <v/>
      </c>
      <c r="N45" s="2" cm="1">
        <f t="array" ref="N45">+_xlfn.UNIQUE(D45)</f>
        <v>0</v>
      </c>
      <c r="O45" s="2" cm="1">
        <f t="array" ref="O45">+_xlfn.UNIQUE(E45)</f>
        <v>0</v>
      </c>
    </row>
    <row r="46" spans="1:15" x14ac:dyDescent="0.25">
      <c r="A46" s="2" t="str">
        <f>IF('１年以下・未就学児申込書'!B20="","","未就学児")</f>
        <v/>
      </c>
      <c r="B46" s="2">
        <v>3</v>
      </c>
      <c r="C46" s="2">
        <f>集計表!$B$2</f>
        <v>0</v>
      </c>
      <c r="D46" s="2">
        <f>集計表!$B$3</f>
        <v>0</v>
      </c>
      <c r="E46" s="20">
        <f>+'１年以下・未就学児申込書'!F20</f>
        <v>0</v>
      </c>
      <c r="F46" s="2" t="str">
        <f>IF('１年以下・未就学児申込書'!B20="","",'１年以下・未就学児申込書'!B20)</f>
        <v/>
      </c>
      <c r="G46" s="2" t="str">
        <f>IF('１年以下・未就学児申込書'!C20="","",'１年以下・未就学児申込書'!C20)</f>
        <v/>
      </c>
      <c r="H46" s="2" t="str">
        <f>IF('１年以下・未就学児申込書'!E20="","",'１年以下・未就学児申込書'!E20)</f>
        <v/>
      </c>
      <c r="I46" s="2" t="str">
        <f>+集計表!$D$4</f>
        <v/>
      </c>
      <c r="K46" s="2" t="str">
        <f>IF('１年以下・未就学児申込書'!B20="","","XS")</f>
        <v/>
      </c>
      <c r="L46" s="2" t="str" cm="1">
        <f t="array" ref="L46">+_xlfn.UNIQUE(F46)</f>
        <v/>
      </c>
      <c r="M46" s="2" t="str" cm="1">
        <f t="array" ref="M46">+_xlfn.UNIQUE(G46)</f>
        <v/>
      </c>
      <c r="N46" s="2" cm="1">
        <f t="array" ref="N46">+_xlfn.UNIQUE(D46)</f>
        <v>0</v>
      </c>
      <c r="O46" s="2" cm="1">
        <f t="array" ref="O46">+_xlfn.UNIQUE(E46)</f>
        <v>0</v>
      </c>
    </row>
    <row r="47" spans="1:15" x14ac:dyDescent="0.25">
      <c r="A47" s="2" t="str">
        <f>IF('１年以下・未就学児申込書'!B21="","","未就学児")</f>
        <v/>
      </c>
      <c r="B47" s="2">
        <v>4</v>
      </c>
      <c r="C47" s="2">
        <f>集計表!$B$2</f>
        <v>0</v>
      </c>
      <c r="D47" s="2">
        <f>集計表!$B$3</f>
        <v>0</v>
      </c>
      <c r="E47" s="20">
        <f>+'１年以下・未就学児申込書'!F21</f>
        <v>0</v>
      </c>
      <c r="F47" s="2" t="str">
        <f>IF('１年以下・未就学児申込書'!B21="","",'１年以下・未就学児申込書'!B21)</f>
        <v/>
      </c>
      <c r="G47" s="2" t="str">
        <f>IF('１年以下・未就学児申込書'!C21="","",'１年以下・未就学児申込書'!C21)</f>
        <v/>
      </c>
      <c r="H47" s="2" t="str">
        <f>IF('１年以下・未就学児申込書'!E21="","",'１年以下・未就学児申込書'!E21)</f>
        <v/>
      </c>
      <c r="I47" s="2" t="str">
        <f>+集計表!$D$4</f>
        <v/>
      </c>
      <c r="K47" s="2" t="str">
        <f>IF('１年以下・未就学児申込書'!B21="","","XS")</f>
        <v/>
      </c>
      <c r="L47" s="2" t="str" cm="1">
        <f t="array" ref="L47">+_xlfn.UNIQUE(F47)</f>
        <v/>
      </c>
      <c r="M47" s="2" t="str" cm="1">
        <f t="array" ref="M47">+_xlfn.UNIQUE(G47)</f>
        <v/>
      </c>
      <c r="N47" s="2" cm="1">
        <f t="array" ref="N47">+_xlfn.UNIQUE(D47)</f>
        <v>0</v>
      </c>
      <c r="O47" s="2" cm="1">
        <f t="array" ref="O47">+_xlfn.UNIQUE(E47)</f>
        <v>0</v>
      </c>
    </row>
    <row r="48" spans="1:15" x14ac:dyDescent="0.25">
      <c r="A48" s="2" t="str">
        <f>IF('１年以下・未就学児申込書'!B22="","","未就学児")</f>
        <v/>
      </c>
      <c r="B48" s="2">
        <v>5</v>
      </c>
      <c r="C48" s="2">
        <f>集計表!$B$2</f>
        <v>0</v>
      </c>
      <c r="D48" s="2">
        <f>集計表!$B$3</f>
        <v>0</v>
      </c>
      <c r="E48" s="20">
        <f>+'１年以下・未就学児申込書'!F22</f>
        <v>0</v>
      </c>
      <c r="F48" s="2" t="str">
        <f>IF('１年以下・未就学児申込書'!B22="","",'１年以下・未就学児申込書'!B22)</f>
        <v/>
      </c>
      <c r="G48" s="2" t="str">
        <f>IF('１年以下・未就学児申込書'!C22="","",'１年以下・未就学児申込書'!C22)</f>
        <v/>
      </c>
      <c r="H48" s="2" t="str">
        <f>IF('１年以下・未就学児申込書'!E22="","",'１年以下・未就学児申込書'!E22)</f>
        <v/>
      </c>
      <c r="I48" s="2" t="str">
        <f>+集計表!$D$4</f>
        <v/>
      </c>
      <c r="K48" s="2" t="str">
        <f>IF('１年以下・未就学児申込書'!B22="","","XS")</f>
        <v/>
      </c>
      <c r="L48" s="2" t="str" cm="1">
        <f t="array" ref="L48">+_xlfn.UNIQUE(F48)</f>
        <v/>
      </c>
      <c r="M48" s="2" t="str" cm="1">
        <f t="array" ref="M48">+_xlfn.UNIQUE(G48)</f>
        <v/>
      </c>
      <c r="N48" s="2" cm="1">
        <f t="array" ref="N48">+_xlfn.UNIQUE(D48)</f>
        <v>0</v>
      </c>
      <c r="O48" s="2" cm="1">
        <f t="array" ref="O48">+_xlfn.UNIQUE(E48)</f>
        <v>0</v>
      </c>
    </row>
    <row r="51" spans="5:5" x14ac:dyDescent="0.25">
      <c r="E51" s="20"/>
    </row>
    <row r="52" spans="5:5" x14ac:dyDescent="0.25">
      <c r="E52" s="20"/>
    </row>
    <row r="53" spans="5:5" x14ac:dyDescent="0.25">
      <c r="E53" s="20"/>
    </row>
    <row r="54" spans="5:5" x14ac:dyDescent="0.25">
      <c r="E54" s="20"/>
    </row>
    <row r="55" spans="5:5" x14ac:dyDescent="0.25">
      <c r="E55" s="20"/>
    </row>
    <row r="56" spans="5:5" x14ac:dyDescent="0.25">
      <c r="E56" s="20"/>
    </row>
    <row r="57" spans="5:5" x14ac:dyDescent="0.25">
      <c r="E57" s="20"/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集計表</vt:lpstr>
      <vt:lpstr>３年以下申込書</vt:lpstr>
      <vt:lpstr>２年以下申込書</vt:lpstr>
      <vt:lpstr>１年以下・未就学児申込書</vt:lpstr>
      <vt:lpstr>リスト</vt:lpstr>
      <vt:lpstr>'１年以下・未就学児申込書'!Print_Area</vt:lpstr>
      <vt:lpstr>'２年以下申込書'!Print_Area</vt:lpstr>
      <vt:lpstr>'３年以下申込書'!Print_Area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MORII YASUYUKI</dc:creator>
  <cp:lastModifiedBy>さと子 森下</cp:lastModifiedBy>
  <cp:lastPrinted>2025-01-07T05:21:07Z</cp:lastPrinted>
  <dcterms:created xsi:type="dcterms:W3CDTF">2012-06-16T12:48:25Z</dcterms:created>
  <dcterms:modified xsi:type="dcterms:W3CDTF">2025-01-16T09:08:26Z</dcterms:modified>
</cp:coreProperties>
</file>